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V:\123DATA\MSTTrust\MPS Trust\Principal Street Partners (Green Square)\N-PORT\2023\5.31.23\Part F\"/>
    </mc:Choice>
  </mc:AlternateContent>
  <xr:revisionPtr revIDLastSave="0" documentId="13_ncr:1_{AAF25696-90EE-4D0B-A6B9-25A195B09E2B}" xr6:coauthVersionLast="47" xr6:coauthVersionMax="47" xr10:uidLastSave="{00000000-0000-0000-0000-000000000000}"/>
  <bookViews>
    <workbookView xWindow="28680" yWindow="-120" windowWidth="29040" windowHeight="15840" firstSheet="1" activeTab="1" xr2:uid="{00000000-000D-0000-FFFF-FFFF00000000}"/>
  </bookViews>
  <sheets>
    <sheet name="VectorMetadata" sheetId="4" state="veryHidden" r:id="rId1"/>
    <sheet name="SOI" sheetId="1" r:id="rId2"/>
  </sheets>
  <definedNames>
    <definedName name="_xlnm.Print_Area" localSheetId="1">SOI!$A$1:$F$477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38" i="1" l="1"/>
  <c r="E203" i="1"/>
  <c r="E193" i="1"/>
  <c r="E174" i="1"/>
  <c r="E167" i="1"/>
  <c r="E17" i="1"/>
  <c r="E30" i="1"/>
  <c r="F465" i="1"/>
  <c r="F464" i="1"/>
  <c r="D465" i="1"/>
  <c r="E465" i="1"/>
  <c r="F463" i="1"/>
  <c r="C465" i="1"/>
  <c r="K450" i="1" l="1"/>
  <c r="E407" i="1"/>
  <c r="E397" i="1"/>
  <c r="E300" i="1"/>
  <c r="E279" i="1"/>
  <c r="E265" i="1"/>
  <c r="E254" i="1"/>
  <c r="E186" i="1"/>
  <c r="E156" i="1"/>
  <c r="E143" i="1"/>
  <c r="E431" i="1" l="1"/>
  <c r="E315" i="1"/>
  <c r="E271" i="1"/>
  <c r="E221" i="1" l="1"/>
  <c r="E105" i="1"/>
  <c r="E95" i="1"/>
  <c r="E86" i="1"/>
  <c r="E74" i="1"/>
  <c r="E447" i="1"/>
  <c r="E63" i="1"/>
  <c r="H279" i="1" l="1"/>
  <c r="H449" i="1"/>
  <c r="H450" i="1"/>
  <c r="E437" i="1"/>
  <c r="H437" i="1" s="1"/>
  <c r="H174" i="1"/>
  <c r="H265" i="1"/>
  <c r="H397" i="1"/>
  <c r="H78" i="1"/>
  <c r="H411" i="1"/>
  <c r="H442" i="1"/>
  <c r="H434" i="1"/>
  <c r="H431" i="1"/>
  <c r="H407" i="1"/>
  <c r="H282" i="1"/>
  <c r="H338" i="1"/>
  <c r="H324" i="1"/>
  <c r="H319" i="1"/>
  <c r="H315" i="1"/>
  <c r="H300" i="1"/>
  <c r="H271" i="1"/>
  <c r="H254" i="1"/>
  <c r="H156" i="1"/>
  <c r="H167" i="1"/>
  <c r="H224" i="1"/>
  <c r="H221" i="1"/>
  <c r="H212" i="1"/>
  <c r="H207" i="1"/>
  <c r="H203" i="1"/>
  <c r="H193" i="1"/>
  <c r="H186" i="1"/>
  <c r="H74" i="1"/>
  <c r="H159" i="1"/>
  <c r="H108" i="1"/>
  <c r="H30" i="1"/>
  <c r="H143" i="1"/>
  <c r="H63" i="1"/>
  <c r="H95" i="1"/>
  <c r="H17" i="1"/>
  <c r="H105" i="1"/>
  <c r="H86" i="1"/>
  <c r="J449" i="1"/>
</calcChain>
</file>

<file path=xl/sharedStrings.xml><?xml version="1.0" encoding="utf-8"?>
<sst xmlns="http://schemas.openxmlformats.org/spreadsheetml/2006/main" count="1059" uniqueCount="440">
  <si>
    <t>f55aac4e-9bde-4087-afe2-740ea9990cc5</t>
  </si>
  <si>
    <t/>
  </si>
  <si>
    <t>Description</t>
  </si>
  <si>
    <t>Par</t>
  </si>
  <si>
    <t>Value</t>
  </si>
  <si>
    <t xml:space="preserve">5.000%, 10/01/2027 </t>
  </si>
  <si>
    <t xml:space="preserve">Total Municipal Bonds </t>
  </si>
  <si>
    <t>Total Net Assets - 100.0%</t>
  </si>
  <si>
    <t> </t>
  </si>
  <si>
    <t>c2a112f7-ecbb-4460-a227-5503298982c2</t>
  </si>
  <si>
    <t>Principal Street Short Term Municipal Fund</t>
  </si>
  <si>
    <t xml:space="preserve">5.250%, 12/01/2025 </t>
  </si>
  <si>
    <t xml:space="preserve">4.000%, 10/01/2052 </t>
  </si>
  <si>
    <t>Russell County Public Building Authority</t>
  </si>
  <si>
    <t xml:space="preserve">4.500%, 01/01/2033 </t>
  </si>
  <si>
    <t xml:space="preserve">4.000%, 07/01/2024 </t>
  </si>
  <si>
    <t xml:space="preserve">4.000%, 07/01/2026 </t>
  </si>
  <si>
    <t>California Municipal Finance Authority</t>
  </si>
  <si>
    <t>California School Finance Authority</t>
  </si>
  <si>
    <t xml:space="preserve">5.000%, 11/15/2023 </t>
  </si>
  <si>
    <t>San Ysidro School District</t>
  </si>
  <si>
    <t xml:space="preserve">4.000%, 08/01/2029 </t>
  </si>
  <si>
    <t xml:space="preserve">4.450%, 06/15/2031 </t>
  </si>
  <si>
    <t>Miami-Dade County Industrial Development Authority</t>
  </si>
  <si>
    <t xml:space="preserve">5.000%, 09/15/2024 </t>
  </si>
  <si>
    <t xml:space="preserve">6.750%, 07/01/2029 </t>
  </si>
  <si>
    <t xml:space="preserve">4.000%, 10/01/2031 </t>
  </si>
  <si>
    <t xml:space="preserve">5.000%, 08/01/2026 </t>
  </si>
  <si>
    <t>Chicago Board of Education</t>
  </si>
  <si>
    <t xml:space="preserve">5.250%, 12/01/2023 </t>
  </si>
  <si>
    <t xml:space="preserve">4.000%, 01/01/2027 </t>
  </si>
  <si>
    <t xml:space="preserve">5.000%, 01/01/2031 </t>
  </si>
  <si>
    <t xml:space="preserve">5.000%, 01/01/2025 </t>
  </si>
  <si>
    <t xml:space="preserve">5.000%, 01/01/2030 </t>
  </si>
  <si>
    <t xml:space="preserve">5.250%, 11/15/2027 </t>
  </si>
  <si>
    <t>State of Illinois</t>
  </si>
  <si>
    <t xml:space="preserve">6.000%, 11/01/2026 </t>
  </si>
  <si>
    <t xml:space="preserve">5.250%, 07/01/2029 </t>
  </si>
  <si>
    <t xml:space="preserve">4.000%, 04/01/2032 </t>
  </si>
  <si>
    <t>Indiana Finance Authority</t>
  </si>
  <si>
    <t xml:space="preserve">4.000%, 07/15/2024 </t>
  </si>
  <si>
    <t xml:space="preserve">4.500%, 10/01/2024 </t>
  </si>
  <si>
    <t>PEFA, Inc.</t>
  </si>
  <si>
    <t xml:space="preserve">5.000%, 09/01/2049 </t>
  </si>
  <si>
    <t xml:space="preserve">5.125%, 12/01/2026 </t>
  </si>
  <si>
    <t xml:space="preserve">5.000%, 05/15/2030 </t>
  </si>
  <si>
    <t>Healthsource Saginaw, Inc.</t>
  </si>
  <si>
    <t xml:space="preserve">4.000%, 05/01/2027 </t>
  </si>
  <si>
    <t>Michigan Finance Authority</t>
  </si>
  <si>
    <t xml:space="preserve">5.000%, 11/15/2027 </t>
  </si>
  <si>
    <t xml:space="preserve">5.000%, 12/01/2044 </t>
  </si>
  <si>
    <t xml:space="preserve">4.500%, 09/01/2025 </t>
  </si>
  <si>
    <t xml:space="preserve">5.000%, 10/01/2040 </t>
  </si>
  <si>
    <t xml:space="preserve">5.000%, 02/01/2035 </t>
  </si>
  <si>
    <t xml:space="preserve">4.000%, 04/01/2033 </t>
  </si>
  <si>
    <t xml:space="preserve">5.250%, 06/15/2028 </t>
  </si>
  <si>
    <t xml:space="preserve">4.000%, 05/01/2028 </t>
  </si>
  <si>
    <t xml:space="preserve">4.000%, 04/15/2028 </t>
  </si>
  <si>
    <t xml:space="preserve">4.000%, 11/15/2028 </t>
  </si>
  <si>
    <t xml:space="preserve">5.000%, 11/15/2030 </t>
  </si>
  <si>
    <t xml:space="preserve">5.250%, 11/15/2030 </t>
  </si>
  <si>
    <t xml:space="preserve">5.000%, 07/01/2029 </t>
  </si>
  <si>
    <t xml:space="preserve">5.000%, 03/15/2032 </t>
  </si>
  <si>
    <t xml:space="preserve">4.000%, 07/01/2033 </t>
  </si>
  <si>
    <t>Westchester County Local Development Corp.</t>
  </si>
  <si>
    <t xml:space="preserve">5.000%, 11/01/2030 </t>
  </si>
  <si>
    <t xml:space="preserve">4.000%, 07/01/2028 </t>
  </si>
  <si>
    <t>Tulsa County Industrial Authority</t>
  </si>
  <si>
    <t xml:space="preserve">4.000%, 09/01/2031 </t>
  </si>
  <si>
    <t xml:space="preserve">4.500%, 11/01/2035 </t>
  </si>
  <si>
    <t xml:space="preserve">5.000%, 12/01/2025 </t>
  </si>
  <si>
    <t xml:space="preserve">5.000%, 05/01/2029 </t>
  </si>
  <si>
    <t>Children's Trust Fund</t>
  </si>
  <si>
    <t xml:space="preserve">5.500%, 05/15/2039 </t>
  </si>
  <si>
    <t xml:space="preserve">5.250%, 07/01/2023 </t>
  </si>
  <si>
    <t>South Carolina Jobs-Economic Development Authority</t>
  </si>
  <si>
    <t xml:space="preserve">4.000%, 11/15/2027 </t>
  </si>
  <si>
    <t xml:space="preserve">5.000%, 04/01/2026 </t>
  </si>
  <si>
    <t xml:space="preserve">5.000%, 07/01/2033 </t>
  </si>
  <si>
    <t xml:space="preserve">5.250%, 09/01/2024 </t>
  </si>
  <si>
    <t xml:space="preserve">4.000%, 06/01/2029 </t>
  </si>
  <si>
    <t>Arlington Housing Finance Corp.</t>
  </si>
  <si>
    <t xml:space="preserve">3.500%, 11/01/2043 </t>
  </si>
  <si>
    <t xml:space="preserve">4.000%, 08/15/2042 </t>
  </si>
  <si>
    <t xml:space="preserve">4.000%, 02/01/2032 </t>
  </si>
  <si>
    <t xml:space="preserve">5.000%, 08/15/2026 </t>
  </si>
  <si>
    <t>Harris County Cultural Education Facilities Finance Corp.</t>
  </si>
  <si>
    <t xml:space="preserve">4.000%, 11/15/2030 </t>
  </si>
  <si>
    <t xml:space="preserve">5.000%, 01/01/2033 </t>
  </si>
  <si>
    <t xml:space="preserve">4.000%, 09/01/2037 </t>
  </si>
  <si>
    <t>Interstate Municipal Utility District</t>
  </si>
  <si>
    <t xml:space="preserve">4.000%, 09/01/2029 </t>
  </si>
  <si>
    <t xml:space="preserve">5.250%, 10/01/2028 </t>
  </si>
  <si>
    <t xml:space="preserve">5.000%, 09/01/2030 </t>
  </si>
  <si>
    <t xml:space="preserve">6.250%, 12/15/2026 </t>
  </si>
  <si>
    <t xml:space="preserve">5.000%, 10/01/2038 </t>
  </si>
  <si>
    <t>Monongalia County Building Commission</t>
  </si>
  <si>
    <t xml:space="preserve">5.000%, 07/01/2028 </t>
  </si>
  <si>
    <t xml:space="preserve">5.000%, 12/01/2027 </t>
  </si>
  <si>
    <t xml:space="preserve">4.500%, 12/01/2023 </t>
  </si>
  <si>
    <t>Wisconsin Center District</t>
  </si>
  <si>
    <t xml:space="preserve">5.250%, 12/15/2023 </t>
  </si>
  <si>
    <t>(a)</t>
  </si>
  <si>
    <t>bVJLwo/DmjAQw74rIx9Qe0BJKOKAnUVLw5BK4oCmbTlU4oCiwqB3w4vigLAnw4FqwrDCs8OOy5wtw7/CvuKAnMOHZsK14oCdQxTDj8OMw7fLnBl7fcOBxZPFk+KAocO+JzPCp8Kv4oCZVOKEosWg4oCcwqvCtMKxZSM9w5bDjuKAnOKCrCJU4oCiw5TDmMOkw57DlGTFk03DhQEpeMOb4oKswrLigqzigJPFkkcg4oCiVQjCuUdFwqjDocOVw5AJw6jigJ7DsGPDkOKAmsW4wqrCrsORw4MUxb3DuQl1YMKsK2BvL8OYw5DihKIlGsO4w7TDnSNaOMK+BMOFcsOHX8O7w48Cw4pgdCrFoMOFQsKpfMW9w5NVwqZxOsKPH+KAk1NVw6BswrrFk8OHwqhWwqtVxZPDpwvCsVnDn8K0DUPDnEdSWS3DqVpj4oCcxaBJRcKPZ1XDi+KAoMK4w5fDllzDlsOKeGhTHgvDtGhzw6zCsMOpw6QlOHo8w7J6UMOzAH3DuBE4YFbigLllf8uc4oCdw7zCscOBKA48w4LCoHN/w7JBNcOjw5XDveKAmBkWbDYQxb5Vw5XDoOKAocKyKgjDvcKdasO0ZhvDvT9YWxLDoALDlcKBwqQNw6cMwr1k4oCcwrMiGRpeEF96w4Zb4oCwR8WSwqpMaTvDusKrZzXDgsK/4oCdxaBEdDdNV2k0wqPFuMW+DsK7w63DvsKww7vDtnvCtxXCoMOZT3plS8K8wq1E4oC6dcO/wr7FocO2w5jDm0LCu1vDmcOew6wWCxUqesOuw5IdOHfCtsO1w5vCrA1PABfDpU3Du8KuUsOxw64gOFsFTiVJw7Qlxb1mw7Fsw5YxbwjDr8ONxb3igJ7igKEkw7l6D2rCsVRkLig7xZPDjF3DpcO8SMOqCMORw5hWw5RPwrPDuQc=</t>
  </si>
  <si>
    <t>[ecbilde;Principal Street High Income NQ;Principal Street Short Term Municipal Fund NQ (11.30.2022).XLS]SOI'!$A$1</t>
  </si>
  <si>
    <t>[ecbilde;Principal Street High Income NQ;Principal Street Short Term Municipal Fund NQ (11.30.2022).XLS]SOI'!$A$1:$E$251</t>
  </si>
  <si>
    <t>w61YS8KPw5s2EMK+F8OofyB0WCQHw5XigJksw4s2w7bCgQDDmU3Cs+KAocKmw4A6PRMUOcKy4oCmSMKkQlLDtsK6wr/CvsKkJMOL4oCZbDnDmyBA4oKsbg9Bw4R5wpAfZ8K+GcW9w7dmC1QL4oCww6rDv3Asw5gea8Kywr51CMObCGo+w6MMHMK0LlN2w6vDkOKCrMO4fsKQw4xdwqBxw6zigKBhw6TCuSQIw6bDrmzDpk3GksOlYsK5CGjDoMOcw510PFHCqkESDQxvSVYCwq7igJTDpsWTw6bCuMOnPMK7dcKuMn094oCaw6LDqmspw7R1wqlAw6IiIxTDrMW+OBFCc8KhQcOVWuKAneKAnVnigKAZKCrDk0LCp+KAmjdewo3CtnIew5VWF8Krwr8Z4oC6JRHDjMuGG0xjw6rigKBLf8Ouw4ZsCW4EwqFHxpJwNiXDs8Kgw7FKFSbihKLCuQo3V2vCrsOSbMOywoFkChrCq8KhCcKm4oCew6MYMMKhOsOdw5rCoFzDtAETMSwqw4jCqjHDvCRkTsKywrHDncOXAhROOVZABWd4R8K2w5DDuH3igJPDpWHDv0RICgcTKUrDjlLCvsOuw5p2w4Bcwq3DjcK/bDzDvGhEMcOMw7Ihw6IkL8KuL8Kkw5rCqivDg8KNw4gsKuKApiUUQsOqwqPDokzCplvDnRPDqFJy4oCmCEfDgHUqAcOVBMKkEmzCqMORLsOVG8KkN+KCrD42wrvCoz9IUeKCrEQuWsORDcKww5LDmMWgBD3Dsi0owp3igLotFHrDs8K7BMOgaMO1wrUkZsK7w5XFuMKPbztQTmnDlcOqOlY1wr3DmnVAwqfCs8OAD8KpC2HDrMK5YRIsw50lwrDihKLCu8ucRcO+w4LigLkIwo3igJl5w4fDuyzDjVp1wp3CqcKjw7ULw6jDtgLDnz7DrVrigLnigKB6F047S8K/w5bCvsKiYCfigJgXaDgGwrLDulofeTTCoAliFsWSJHzDncOdw6PDncK7wqfigKHDu8OHwqfigKHDt8W4H8OuO8OnW8Wgw6g9TuKEosO6wrZtc059CiYGwrDDnhfCoOKAoAlvUMOlwqTDgEobKOKAk0PCuCDCqURWJCEBCcOcXMOaOsOfwrYe4oCiw7/DisOED8ucw6FjX8OcdxzDuCxnw7PCvsKgXcKtw7vigqxaMMOoQMOFw6PCucOn4oCwP0AR4oC6CsO6YsuGZHI2BHHDjMOQw5DFkyTigKAeL8Kwxb7FksOBxb7FkwbDssOEwrTDnkLigJ3Cuig1w6ZlHuKAuuKAmUwsUTUu4oCiJeKAnWkBw508ecKnXiRLw5fCvDphJ8ONwoEaxb51w4fDgcK/GiJdD8O7y5w6VcOUEMKQTTTDruKAosO/PSTCpMOMw7TigKFKf2lrUxYWw4nCqWJSH8OaxaBPw5l8w4rDpMOawqZbHWM2DcOTwrEqYwUawrcvw6MZU3jCpiALw53CsHnDtFDCgUnDiVI9bsKxE8Oy4oC5PcOyG8OIJuKAocK3w6gYw7RGMAzDtuKEokAPwrY4BsK3ERzigJpq4oCTZsOSAV5NLMO1w7xyHFDDqsOXZOKAnDLDuAjigJ7DgcOhUcOzw7tPJRVZ4oSic8OVXx5W4oC6w4rDkcKuw5584oCaHXpfKcOfVgjFvcKqw6rigJl2VsK6OsKhw5rCv+KAusW9wrDDmsOnwrE4TAs/aEbCouKAmMOBSQhzxpLCpRkDw4Mpw4QuCcO9w4RdBEkcwrEZ4oCww4jDtDBpwrzigJkZaVDCoOKAlOKAnMKBw5bihKLLhg3DpMKkw6TDlOKAmsOGRCnDiMOjbMKPOcOJwqEfw7XDl1DDlMOfw5tRR+KAuTwxwrXCjRNCw5vCrMKmwrnihKJTbcK1PeKAsMWTw7DCruKAokrDvz5YLQo9BsOpw4XCncK4EsK1dWtWwrvigJ3DqcKNXcO4KcKvwrTCrcOAwq7DmnfCp1vDpsKtEG3Cq8OPw4MlRMORw4DCs1DDrsONbEs7RcOaI8O8wqTigKHCp3/LhuKAmMOEQsWhNsKjwrpnNsKiwoFnw5fDkMKs4oC5MsOOUsK1MTldwoHDlnbDqMOqbnHCqh3DrDbDom5Vw70Ow7lTw7vCpQ3DrsKPw63igJMxROKAnXrCpkd6PjHDo34Yy5xGOcKPIjfFoMKjMArDmXQGIcO7wr9bxb3CpMOiZ8O0w4pXw5LigJjCosOvw6hIw7/DtcOWMxnFkm45EFXDisO64oChE0vigKIhw6nDvi/igJg3F8O3w7pTX+KAmUrCpR85M8K2K+KAnEMrw7Z+C2ZN4oCdw49owq3Fk+KAuuKCrMW9w7rFkyorcQfigJ3igKLDvcO6SyXCrUbDk3p6wr3DsMKrw4bDscKdbsKdOF3DujvDncOqGGgmdzdtFcOcw50MeMOvw7QoXxk3w7zCvMK7ScONTzfDs8KQw4nDlMOCwrt1xb0nOMKowqLCpUHDpE/CpsOeJMOw4oCawqDDshw4HMOBwrYOC8Ofwo/DjuKEonJYE8OTAcKhw7krwqNJwqXCkMKtU8OlMGlhNWVyw7cP</t>
  </si>
  <si>
    <t>[ecbilde;Principal Street High Income NQ;Principal Street Short Term Municipal Fund NQ (11.30.2022).XLS]SOI'!$A$256</t>
  </si>
  <si>
    <t>[ecbilde;Principal Street High Income NQ;Principal Street Short Term Municipal Fund NQ (11.30.2022).XLS]SOI'!$A$256:$B$256</t>
  </si>
  <si>
    <t>Black Belt Energy Gas District No. 7, Series C-1</t>
  </si>
  <si>
    <t>Maricopa County Union High School District No 210-Phoenix, Series A</t>
  </si>
  <si>
    <t>(Obligor: La Posada Park Centre)</t>
  </si>
  <si>
    <t>Black Belt Energy Gas District, Series F</t>
  </si>
  <si>
    <t>Maricopa County Industrial Development Authority, Series B</t>
  </si>
  <si>
    <t>Denver City &amp; County Airport Revenue, Series C</t>
  </si>
  <si>
    <t>Denver City &amp; County Airport Revenue, Series A</t>
  </si>
  <si>
    <t>District of Columbia Housing Finance Agency, Series A</t>
  </si>
  <si>
    <t>Palomar Community College District, Series B</t>
  </si>
  <si>
    <t>(Obligor: Tyler House Association 2012)</t>
  </si>
  <si>
    <t>(Obligor: Pinecrest Academy)</t>
  </si>
  <si>
    <t>(Obligor: Academir Charter Schools)</t>
  </si>
  <si>
    <t>Augusta Water &amp; Sewer Revenue</t>
  </si>
  <si>
    <t>(Obligor: Southeast Georiga Health System)</t>
  </si>
  <si>
    <t>Sales Tax Securitization Corp., Series A</t>
  </si>
  <si>
    <t>(Obligor: Plymouth Place)</t>
  </si>
  <si>
    <t>State of Illinois, Series A</t>
  </si>
  <si>
    <t>Perry Township Schools Marion County, Series C</t>
  </si>
  <si>
    <t>(Obligor: Fulcrum Centerpoint LLC)</t>
  </si>
  <si>
    <t>(Obligor: Henry Ford Health System)</t>
  </si>
  <si>
    <t>(Obligor: Trinity Health Corp.)</t>
  </si>
  <si>
    <t>Mississippi Hospital Equipment &amp; Facilities Authority, Series II</t>
  </si>
  <si>
    <t>Health &amp; Educational Facilities Authority</t>
  </si>
  <si>
    <t>(Obligor: Lutheran Senior Services)</t>
  </si>
  <si>
    <t>(Obligor: North Mississippi Medical Center)</t>
  </si>
  <si>
    <t>New Jersey Housing &amp; Mortgage Finance Agency, Series I</t>
  </si>
  <si>
    <t>New Jersey Transportation Trust Fund Authority, Series AA</t>
  </si>
  <si>
    <t>Metropolitan Transportation Authority, Series C-1</t>
  </si>
  <si>
    <t>Metropolitan Transportation Authority, Series B</t>
  </si>
  <si>
    <t>New York State Dormitory Authority, Series 2015B-B</t>
  </si>
  <si>
    <t>New York State Dormitory Authority, Series A</t>
  </si>
  <si>
    <t>(Obligor: St John's University)</t>
  </si>
  <si>
    <t>(Obligor: The New School)</t>
  </si>
  <si>
    <t>(Obligor: Westchester County Health)</t>
  </si>
  <si>
    <t>North Carolina Capital Facilities Finance Agency, Series A</t>
  </si>
  <si>
    <t>(Obligor: Arc of North Carolina)</t>
  </si>
  <si>
    <t>Port Authority of New York &amp; New Jersey, Series 223</t>
  </si>
  <si>
    <t>Jamestown Park District Sales Tax Revenue, Series A</t>
  </si>
  <si>
    <t>(Obligor: Montereau Obligated Group)</t>
  </si>
  <si>
    <t>Lycoming County Authority, Series S2</t>
  </si>
  <si>
    <t>(Obligor: Lycoming College)</t>
  </si>
  <si>
    <t>Montgomery County Higher Education and Health Authority, Series UU1</t>
  </si>
  <si>
    <t>(Obligor: Gwynedd Mercy University)</t>
  </si>
  <si>
    <t>Montgomery County Industrial Development Authority</t>
  </si>
  <si>
    <t>Commonwealth of Puerto Rico, Series A1</t>
  </si>
  <si>
    <t>Commonwealth of Puerto Rico, Series A</t>
  </si>
  <si>
    <t>Puerto Rico Electric Power Authority, Series PP</t>
  </si>
  <si>
    <t>Puerto Rico Electric Power Authority, Series UU</t>
  </si>
  <si>
    <t>Puerto Rico Electric Power Authority, Series VV</t>
  </si>
  <si>
    <t>(Obligor: Upstate Senior Living)</t>
  </si>
  <si>
    <t>Metropolitan Nashville Airport Authority, Series A</t>
  </si>
  <si>
    <t>(Obligor: West Tennesee Healthcare)</t>
  </si>
  <si>
    <t>Tennessee Energy Acquisition Corp., Series A</t>
  </si>
  <si>
    <t>(Obligor: Reserve at Mayfield, LLC)</t>
  </si>
  <si>
    <t>Board of Regents of the University of Texas System, Series A</t>
  </si>
  <si>
    <t>(Obligor: Baylor College of Medicine)</t>
  </si>
  <si>
    <t>Harris County Cultural Education Facilities Finance Corp., Series A</t>
  </si>
  <si>
    <t>(Obligor: Brazos Presbyterian Obligated Group)</t>
  </si>
  <si>
    <t>Harris County Municipal Utility District No. 167</t>
  </si>
  <si>
    <t>San Antonio Education Facilities Corp., Series B</t>
  </si>
  <si>
    <t>(Obligor: Hallmark University, Inc.)</t>
  </si>
  <si>
    <t>Harris County Municipal Utility District No. 278</t>
  </si>
  <si>
    <t>Sienna Municipal Utility District No. 6</t>
  </si>
  <si>
    <t>Texas Municipal Gas Acquisition and Supply Corp. I</t>
  </si>
  <si>
    <t>(Obligor: Seattle Children's Hospital)</t>
  </si>
  <si>
    <t>(Obligor: Heron's Key Obligation Group)</t>
  </si>
  <si>
    <t>Washington State Housing Finance Commission, Series A</t>
  </si>
  <si>
    <t>Washington Health Care Facilities Authority, Series B</t>
  </si>
  <si>
    <t>(Obligor: Eno River Academy)</t>
  </si>
  <si>
    <t>(Obligor: Noorda College of Osteopathic)</t>
  </si>
  <si>
    <t>(Obligor: Prime Healthcare Foundation)</t>
  </si>
  <si>
    <t>Village of McFarland</t>
  </si>
  <si>
    <t>(b)</t>
  </si>
  <si>
    <t>(c)</t>
  </si>
  <si>
    <t>^</t>
  </si>
  <si>
    <t>0.000%, 08/01/2029 (c)</t>
  </si>
  <si>
    <t>5.000%, 10/01/2030 (b)</t>
  </si>
  <si>
    <t>4.000%, 07/15/2029 (b)</t>
  </si>
  <si>
    <t>4.500%, 12/15/2046 (b)</t>
  </si>
  <si>
    <t>5.000%, 12/01/2032 (b)</t>
  </si>
  <si>
    <t>5.000%, 10/01/2027 (b)</t>
  </si>
  <si>
    <t>5.000%, 07/15/2027 (b)</t>
  </si>
  <si>
    <t>(Obligor: Hawking STEAM Charter Schools)</t>
  </si>
  <si>
    <t xml:space="preserve">Metropolitan Washington Airports Authority </t>
  </si>
  <si>
    <t>Glynn-Brunswick Memorial Hospital Authority</t>
  </si>
  <si>
    <t>Chicago O'Hare International Airport, Series B (b)</t>
  </si>
  <si>
    <t>Illinois Finance Authority, Series B-2</t>
  </si>
  <si>
    <t>(Obligor: Congregational Home)</t>
  </si>
  <si>
    <t>Michigan Finance Authority, Series MI-2</t>
  </si>
  <si>
    <t>0.000%, 07/01/2024 (c)</t>
  </si>
  <si>
    <t>Wisconsin Public Finance Authority, Series A</t>
  </si>
  <si>
    <t>(Obligor: Dreamhouse 'Ewa Beach)</t>
  </si>
  <si>
    <t>Total Short-Term Investment</t>
  </si>
  <si>
    <t>Wisconsin Public Finance Authority</t>
  </si>
  <si>
    <t>4.000%, 07/01/2029 (a)</t>
  </si>
  <si>
    <t>5.000%, 07/01/2025 (a)</t>
  </si>
  <si>
    <t>6.000%, 07/01/2025 (a)</t>
  </si>
  <si>
    <t>4.750%, 06/15/2023 (a)</t>
  </si>
  <si>
    <t>6.500%, 06/01/2045 (a)</t>
  </si>
  <si>
    <t>5.750%, 06/01/2025 (a)</t>
  </si>
  <si>
    <t>5.250%, 02/01/2053</t>
  </si>
  <si>
    <t>5.000%, 10/01/2030</t>
  </si>
  <si>
    <t>California Community Choice Financing Authority, Series A-1</t>
  </si>
  <si>
    <t>5.000%, 12/01/2053</t>
  </si>
  <si>
    <t>California Health Facilities Financing Authority, Series A</t>
  </si>
  <si>
    <t>5.000%, 11/15/2023</t>
  </si>
  <si>
    <t>California State Public Works Board, Series A</t>
  </si>
  <si>
    <t>5.000%, 03/01/2024</t>
  </si>
  <si>
    <t>California Statewide Communities Development Authority, Series C</t>
  </si>
  <si>
    <t xml:space="preserve">4.250%, 09/02/2032 </t>
  </si>
  <si>
    <t xml:space="preserve">5.000%, 10/01/2023 </t>
  </si>
  <si>
    <t>Santa Barbara Unified School District, Series B</t>
  </si>
  <si>
    <t xml:space="preserve">5.000%, 08/01/2023 </t>
  </si>
  <si>
    <t xml:space="preserve">4.000%, 12/15/2025 </t>
  </si>
  <si>
    <t>Board of Water Commissioners City &amp; County of Denver, Series A</t>
  </si>
  <si>
    <t>Educational &amp; Cultural Facilities Authority</t>
  </si>
  <si>
    <t xml:space="preserve">5.250%, 03/01/2025 </t>
  </si>
  <si>
    <t>(Obligor: University of Denver)</t>
  </si>
  <si>
    <t>(Obligor: City of Hope)</t>
  </si>
  <si>
    <t>(Obligor: St. Joseph's/Candler)</t>
  </si>
  <si>
    <t xml:space="preserve">5.500%, 07/01/2029 </t>
  </si>
  <si>
    <t xml:space="preserve">4.000%, 09/15/2024 </t>
  </si>
  <si>
    <t>Kootenai County School District No. 271 Coeur d'Alene, Series B</t>
  </si>
  <si>
    <t>Savannah Hospital Authority, Series A</t>
  </si>
  <si>
    <t xml:space="preserve">5.000%, 11/01/2031 </t>
  </si>
  <si>
    <t xml:space="preserve">5.000%, 10/01/2032 </t>
  </si>
  <si>
    <t>(Obligor: Earlham College)</t>
  </si>
  <si>
    <t>Johnson County Park &amp; Recreation District, Series A</t>
  </si>
  <si>
    <t xml:space="preserve">4.000%, 09/01/2024 </t>
  </si>
  <si>
    <t>Missouri Development Finance Board, Series A</t>
  </si>
  <si>
    <t xml:space="preserve">5.000%, 06/01/2027 </t>
  </si>
  <si>
    <t>(Obligor: Bozeman Deaconess Health)</t>
  </si>
  <si>
    <t>Montana Facility Finance Authority, Series A</t>
  </si>
  <si>
    <t>NEVADA - 0.5%</t>
  </si>
  <si>
    <t>(Obligor: Republic Services)</t>
  </si>
  <si>
    <t>New Jersey Economic Development Authority, Series UU</t>
  </si>
  <si>
    <t xml:space="preserve">5.000%, 06/15/2034 </t>
  </si>
  <si>
    <t>Oneida County Local Development, Series A</t>
  </si>
  <si>
    <t>(Obligor: Mohawk Valley Health)</t>
  </si>
  <si>
    <t xml:space="preserve">5.000%, 12/01/2029 </t>
  </si>
  <si>
    <t>Schenectady Metroplex Development Authority</t>
  </si>
  <si>
    <t xml:space="preserve">5.000%, 09/15/2023 </t>
  </si>
  <si>
    <t xml:space="preserve">4.000%, 05/01/2024 </t>
  </si>
  <si>
    <t>(Obligor: Russell Byers Charter School)</t>
  </si>
  <si>
    <t xml:space="preserve">5.000%, 05/01/2030 </t>
  </si>
  <si>
    <t>Philadelphia Authority for Industrial Development, Series  A</t>
  </si>
  <si>
    <t>Rhode Island Health and Educational Building Corp., Series B</t>
  </si>
  <si>
    <t>(Obligor: Providence College)</t>
  </si>
  <si>
    <t xml:space="preserve">5.000%, 11/01/2023 </t>
  </si>
  <si>
    <t>SOUTH CAROLINA - 0.3%</t>
  </si>
  <si>
    <t>Bacliff Municipal Utility District</t>
  </si>
  <si>
    <t xml:space="preserve">4.500%, 09/01/2029 </t>
  </si>
  <si>
    <t xml:space="preserve">4.000%, 08/15/2025 </t>
  </si>
  <si>
    <t xml:space="preserve">5.000%, 02/01/2027 </t>
  </si>
  <si>
    <t>(Obligor: Clarendon College)</t>
  </si>
  <si>
    <t xml:space="preserve">5.000%, 09/01/2023 </t>
  </si>
  <si>
    <t>Katy Independent School District</t>
  </si>
  <si>
    <t xml:space="preserve">4.000%, 02/15/2025 </t>
  </si>
  <si>
    <t>Kountze Economic Development Corp.</t>
  </si>
  <si>
    <t>(Obligor: Allegiant Industrial, LLC)</t>
  </si>
  <si>
    <t>15.000%, 11/01/2027 (a)</t>
  </si>
  <si>
    <t>Liberty Community Development Corp.</t>
  </si>
  <si>
    <t xml:space="preserve">4.000%, 03/01/2028 </t>
  </si>
  <si>
    <t>Mansfield Independent School District</t>
  </si>
  <si>
    <t xml:space="preserve">4.000%, 02/15/2024 </t>
  </si>
  <si>
    <t>Port Beaumont Navigation District</t>
  </si>
  <si>
    <t>(Obligor: Allegiant Industrial Island)</t>
  </si>
  <si>
    <t>Tarrant County Cultural Education Facilities Finance Corp.</t>
  </si>
  <si>
    <t>(Obligor: Cumberland Rest, Inc.)</t>
  </si>
  <si>
    <t xml:space="preserve">5.000%, 10/01/2034 </t>
  </si>
  <si>
    <t>Wisconsin Health &amp; Educational Facilities Authority</t>
  </si>
  <si>
    <t>(Obligor: Mercy Health Corp.)</t>
  </si>
  <si>
    <t xml:space="preserve">5.000%, 06/01/2023 </t>
  </si>
  <si>
    <t>Albany County School District No. 1</t>
  </si>
  <si>
    <t xml:space="preserve">4.000%, 06/01/2025 </t>
  </si>
  <si>
    <t>144a</t>
  </si>
  <si>
    <t>6.125%, 11/15/2025 (b)</t>
  </si>
  <si>
    <t>8.000%, 02/01/2039 (a)(b)</t>
  </si>
  <si>
    <t>3.750%, 12/01/2026 (a)(b)</t>
  </si>
  <si>
    <t>AMT</t>
  </si>
  <si>
    <t>Houston County Health Care Authority, Series A</t>
  </si>
  <si>
    <t>Merced Wastewater System Revenue</t>
  </si>
  <si>
    <t>Santa Barbara County, Series A-2</t>
  </si>
  <si>
    <t>Southern California Mono Health Care District</t>
  </si>
  <si>
    <t>Chicago Wastewater Transmission Revenue</t>
  </si>
  <si>
    <t>Chicago Waterworks Revenue</t>
  </si>
  <si>
    <t>Nevada Department of Business &amp; Industry, Series 2001</t>
  </si>
  <si>
    <t>(Obligor: Foulkeways at Gwynedd)</t>
  </si>
  <si>
    <t xml:space="preserve">Converse </t>
  </si>
  <si>
    <t>Georgetown</t>
  </si>
  <si>
    <t>San Antonio</t>
  </si>
  <si>
    <t>Gray County</t>
  </si>
  <si>
    <t>Wise County</t>
  </si>
  <si>
    <t>Shares</t>
  </si>
  <si>
    <t>Williston, Series B</t>
  </si>
  <si>
    <t xml:space="preserve">Zero coupon bonds make no periodic interest payments, but are issued at discounts from par value. </t>
  </si>
  <si>
    <t>(d)</t>
  </si>
  <si>
    <t>5.000%, 07/01/2024 (d)</t>
  </si>
  <si>
    <t>5.250%, 07/01/2026 (d)</t>
  </si>
  <si>
    <t>MUNICIPAL BONDS - 99.0%</t>
  </si>
  <si>
    <t>ALABAMA - 3.5%</t>
  </si>
  <si>
    <t>ARIZONA - 3.5%</t>
  </si>
  <si>
    <t>5.125%, 11/15/2029 (a)</t>
  </si>
  <si>
    <t>5.625%, 11/15/2030 (a)</t>
  </si>
  <si>
    <t>CALIFORNIA - 6.1%</t>
  </si>
  <si>
    <t>California Enterprise Development Authority, Series A</t>
  </si>
  <si>
    <t>4.000%, 06/01/2036 (a)</t>
  </si>
  <si>
    <t>(Obligor:Rocklin Academy)</t>
  </si>
  <si>
    <t>Southern California Logistics Airport Authority</t>
  </si>
  <si>
    <t>4.500%, 12/01/2031</t>
  </si>
  <si>
    <t>rounded down</t>
  </si>
  <si>
    <t>COLORADO - 2.6%</t>
  </si>
  <si>
    <t>CONNECTICUT - 0.2%</t>
  </si>
  <si>
    <t>(Obligor: Meadow Landing I)</t>
  </si>
  <si>
    <t>5.300%, 01/01/2024 (b)</t>
  </si>
  <si>
    <t>DISTRICT OF COLUMBIA - 2.7%</t>
  </si>
  <si>
    <t>FLORIDA - 1.6%</t>
  </si>
  <si>
    <t>GEORGIA - 1.8%</t>
  </si>
  <si>
    <t>IDAHO - 1.3%</t>
  </si>
  <si>
    <t>West Haven Public Housing Authority, Series A</t>
  </si>
  <si>
    <t xml:space="preserve">5.000%, 01/01/2032 </t>
  </si>
  <si>
    <t xml:space="preserve">Chicago O'Hare International Airport, Series A </t>
  </si>
  <si>
    <t>Chicago O'Hare International Airport</t>
  </si>
  <si>
    <t>5.250%, 01/01/2033</t>
  </si>
  <si>
    <t>5.000%, 01/01/2030</t>
  </si>
  <si>
    <t>5.000%, 11/01/2028</t>
  </si>
  <si>
    <t>Illinois Finance Authority</t>
  </si>
  <si>
    <t>(Obligor: Southern Illinois Healthcare)</t>
  </si>
  <si>
    <t xml:space="preserve">5.000%, 03/01/2032 </t>
  </si>
  <si>
    <t>Metropolitan Pier &amp; Exposition Authority</t>
  </si>
  <si>
    <t xml:space="preserve">7.000%, 07/01/2026 </t>
  </si>
  <si>
    <t xml:space="preserve">5.000%, 04/01/2024 </t>
  </si>
  <si>
    <t>ILLINOIS - 16.0%</t>
  </si>
  <si>
    <t xml:space="preserve">4.000%, 07/15/2025 </t>
  </si>
  <si>
    <t>INDIANA - 5.6%</t>
  </si>
  <si>
    <t>IOWA - 1.0%</t>
  </si>
  <si>
    <t>KANSAS - 0.7%</t>
  </si>
  <si>
    <t>Massachusetts Development Finance Agency</t>
  </si>
  <si>
    <t xml:space="preserve">5.000%, 10/01/2029 </t>
  </si>
  <si>
    <t>MASSACHUSETTS - 0.4%</t>
  </si>
  <si>
    <t>(Obligor: Provident Commonwealth)</t>
  </si>
  <si>
    <t>GCS School Building Corp. One</t>
  </si>
  <si>
    <t xml:space="preserve">5.250%, 05/01/2025 </t>
  </si>
  <si>
    <t>Detroit School District, Series C</t>
  </si>
  <si>
    <t>MICHIGAN - 1.2%</t>
  </si>
  <si>
    <t>MISSISSIPPI - 1.1%</t>
  </si>
  <si>
    <t xml:space="preserve">4.250%, 12/01/2023 </t>
  </si>
  <si>
    <t>MISSOURI - 1.4%</t>
  </si>
  <si>
    <t>MONTANA - 1.5%</t>
  </si>
  <si>
    <t>NEW JERSEY - 3.1%</t>
  </si>
  <si>
    <t>NEW MEXICO - 0.6%</t>
  </si>
  <si>
    <t>Build NYC Resource Corp., Series A-2</t>
  </si>
  <si>
    <t>(Obligor: Voices of Community Activists)</t>
  </si>
  <si>
    <t>7.625%, 02/01/2026 (a)</t>
  </si>
  <si>
    <t>NEW YORK - 8.5%</t>
  </si>
  <si>
    <t>North Carolina Medical Care Commission, Series B</t>
  </si>
  <si>
    <t xml:space="preserve">5.000%, 12/01/2024 </t>
  </si>
  <si>
    <t>(Obligor: Wake Forest Baptist)</t>
  </si>
  <si>
    <t>North Carolina Medical Care Commission, Series C</t>
  </si>
  <si>
    <t xml:space="preserve">5.000%, 03/01/2024 </t>
  </si>
  <si>
    <t>(Obligor: Lutheran Aging Services)</t>
  </si>
  <si>
    <t>NORTH CAROLINA - 1.7%</t>
  </si>
  <si>
    <t>NORTH DAKOTA - 0.8%</t>
  </si>
  <si>
    <t>Norman Regional Hospital Authority</t>
  </si>
  <si>
    <t>(Obligor: Norman Regional Hospital Authority)</t>
  </si>
  <si>
    <t xml:space="preserve">5.000%, 09/01/2025 </t>
  </si>
  <si>
    <t>OKLAHOMA - 0.7%</t>
  </si>
  <si>
    <t>Portland Water Revenue</t>
  </si>
  <si>
    <t xml:space="preserve">5.000%, 10/01/2024 </t>
  </si>
  <si>
    <t>OREGON - 0.5%</t>
  </si>
  <si>
    <t>Butler County Hospital Authority</t>
  </si>
  <si>
    <t>(Obligor: Butler Health System)</t>
  </si>
  <si>
    <t>PENNSYLVANIA - 3.1%</t>
  </si>
  <si>
    <t>PUERTO RICO - 4.8%</t>
  </si>
  <si>
    <t>Tennessee Energy Acquisition Corp., Series C</t>
  </si>
  <si>
    <t>TENNESSEE - 4.1%</t>
  </si>
  <si>
    <t>Arlington Higher Education Finance Corp., Series A</t>
  </si>
  <si>
    <t>(Obligor: Wayside Schools)</t>
  </si>
  <si>
    <t xml:space="preserve">5.000%, 08/15/2027 </t>
  </si>
  <si>
    <t xml:space="preserve">4.000%, 02/15/2028 </t>
  </si>
  <si>
    <t>Denton County Fresh Water Supply, No. 7</t>
  </si>
  <si>
    <t>TEXAS - 9.4%</t>
  </si>
  <si>
    <t>Tobacco Settlement Authority</t>
  </si>
  <si>
    <t xml:space="preserve">5.000%, 06/01/2024 </t>
  </si>
  <si>
    <t>WASHINGTON - 2.4%</t>
  </si>
  <si>
    <t>WISCONSIN - 4.9%</t>
  </si>
  <si>
    <t>(Cost $65,316,032)</t>
  </si>
  <si>
    <t>SHORT-TERM INVESTMENT - 0.7%</t>
  </si>
  <si>
    <t>Total Investments - 99.7%</t>
  </si>
  <si>
    <t>(Cost $65,808,386)</t>
  </si>
  <si>
    <t>Other Assets &amp; Liabilities, Net - 0.3%</t>
  </si>
  <si>
    <t>Security in default at May 31, 2023.</t>
  </si>
  <si>
    <t>The rate shown is the annualized seven day effective yield as of May 31, 2023.</t>
  </si>
  <si>
    <t>Security subject to the Alternative Minimum Tax ("AMT"). As of May 31, 2023, the total value of securities subject to the AMT was $5,733,471 or 8.7% of net assets.</t>
  </si>
  <si>
    <t>amt/144a</t>
  </si>
  <si>
    <t>Security purchased within the terms of a private placement memorandum, exempt from registration under Rule 144A of the Securities Act of 1933, as amended, and may be sold only to dealers in that program or other “qualified institutional buyers.” As of May 31, 2023, the total value of these investments was $7,030,164 or 10.7% of total net assets.</t>
  </si>
  <si>
    <t>First American Government Obligations Fund - Class X, 4.97%^</t>
  </si>
  <si>
    <t>(Cost $492,354)</t>
  </si>
  <si>
    <t>May 31, 2023 (Unaudited)</t>
  </si>
  <si>
    <t>Schedule of Investments</t>
  </si>
  <si>
    <t xml:space="preserve">Pima County </t>
  </si>
  <si>
    <t>Pima County Industrial Development Authority, Series B-3</t>
  </si>
  <si>
    <t>Miami-Dade County Aviation Revenue</t>
  </si>
  <si>
    <t>University of Southern Indiana Foundation</t>
  </si>
  <si>
    <t>Topeka, Series B</t>
  </si>
  <si>
    <t>Natchez</t>
  </si>
  <si>
    <t>Jackson County</t>
  </si>
  <si>
    <t>Dona Ana County</t>
  </si>
  <si>
    <t>5.000%, 07/01/2025 (d)</t>
  </si>
  <si>
    <t>RHODE ISLAND - 0.3%</t>
  </si>
  <si>
    <t xml:space="preserve">Jackson </t>
  </si>
  <si>
    <t xml:space="preserve">Greeneville </t>
  </si>
  <si>
    <t>(Obligor: Vandalia Health Obligation Group)</t>
  </si>
  <si>
    <t>WEST VIRGINIA - 0.7%</t>
  </si>
  <si>
    <t>WYOMING - 0.4%</t>
  </si>
  <si>
    <t>Summary of Fair Value Exposure</t>
  </si>
  <si>
    <t>The Fund has adopted authoritative fair value accounting standards which establish an authoritative definition of fair value and set out a hierarchy for measuring fair value. These standards require additional disclosures about the various inputs and valuation techniques used to develop the measurements of fair value, a discussion of changes in valuation techniques and related inputs during the period and expanded disclosure of valuation Levels for major security types. These inputs are summarized in the three broad Levels listed below:</t>
  </si>
  <si>
    <t>Level 1 - Unadjusted quoted prices in active markets for identical assets or liablities that the Fund has the ability to access.</t>
  </si>
  <si>
    <t xml:space="preserve">Level 2 - Observable inputs other than quoted prices included in Level 1 that are observable for the asset or liability, either directly or indirectly.  These inputs may include quoted prices for the identical instrument on an inactive market, prices for similar instruments, interest rates, prepayment speeds , credit risk, yield curves, default rates and similar data.  </t>
  </si>
  <si>
    <t xml:space="preserve">Level 3 - Unobservable inputs for the asset or liability, to the extent relevant observable inputs are not available, representing the Fund's own assumptions about the assumptions a market participant would use in valuing the asset or liability, and would be based on the best information available.  </t>
  </si>
  <si>
    <t>As of May 31, 2023, the Fund's investments in securities were classified as follows:</t>
  </si>
  <si>
    <t>Level 1</t>
  </si>
  <si>
    <t>Level 2</t>
  </si>
  <si>
    <t>Level 3</t>
  </si>
  <si>
    <t>Total</t>
  </si>
  <si>
    <t>Municipal Bonds</t>
  </si>
  <si>
    <t>Short-Term Investment</t>
  </si>
  <si>
    <t>Total Investments in Securities</t>
  </si>
  <si>
    <t>Refer to the Schedule of Investments for further information on the classification of investments.</t>
  </si>
  <si>
    <t>North Reading</t>
  </si>
  <si>
    <t xml:space="preserve">Hudson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</si>
</sst>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_ * ##,##0_)_ ;_$_ * \(##,##0\)_ ;_$_ * \–_)_ ;@"/>
    <numFmt numFmtId="165" formatCode="_$* ##,##0_)_ ;\(_$* ##,##0\)_ ;_$* \–_)_ ;@"/>
    <numFmt numFmtId="166" formatCode="_ * ##,##0_)_ ;_ * \(##,##0\)_ ;_ * \–_)_ ;@"/>
    <numFmt numFmtId="167" formatCode="* ##,##0_)_ ;\(* ##,##0\)_ ;* \–_)_ ;@"/>
    <numFmt numFmtId="168" formatCode="#,##0;\(#,##0\);\–;@"/>
    <numFmt numFmtId="169" formatCode="&quot;$&quot;* ##,##0_)_ ;\(&quot;$&quot;* ##,##0\)_ ;&quot;$&quot;* \–_)_ ;@"/>
    <numFmt numFmtId="170" formatCode="_(&quot;$&quot;* #,##0_);_(&quot;$&quot;* \(#,##0\);_(&quot;$&quot;* &quot;-&quot;??_);_(@_)"/>
    <numFmt numFmtId="171" formatCode="_(* #,##0_);_(* \(#,##0\);_(* &quot;-&quot;??_);_(@_)"/>
    <numFmt numFmtId="172" formatCode="0.0%"/>
  </numFmts>
  <fonts count="12" x14ac:knownFonts="1">
    <font>
      <sz val="11"/>
      <color theme="1"/>
      <name val="Calibri"/>
      <family val="2"/>
      <scheme val="minor"/>
    </font>
    <font>
      <b/>
      <sz val="10"/>
      <color indexed="8"/>
      <name val="Times New Roman"/>
      <family val="1"/>
    </font>
    <font>
      <sz val="10"/>
      <color indexed="8"/>
      <name val="Times New Roman"/>
      <family val="1"/>
    </font>
    <font>
      <b/>
      <sz val="8"/>
      <color indexed="8"/>
      <name val="Times New Roman"/>
      <family val="1"/>
    </font>
    <font>
      <sz val="8"/>
      <color indexed="8"/>
      <name val="Times New Roman"/>
      <family val="1"/>
    </font>
    <font>
      <sz val="1"/>
      <color indexed="8"/>
      <name val="Calibri"/>
      <family val="2"/>
    </font>
    <font>
      <sz val="11"/>
      <color theme="1"/>
      <name val="Calibri"/>
      <family val="2"/>
      <scheme val="minor"/>
    </font>
    <font>
      <sz val="8"/>
      <color theme="1"/>
      <name val="Times New Roman"/>
      <family val="1"/>
    </font>
    <font>
      <sz val="8"/>
      <color rgb="FF000000"/>
      <name val="Times New Roman"/>
      <family val="1"/>
    </font>
    <font>
      <b/>
      <sz val="8"/>
      <color theme="1"/>
      <name val="Times New Roman"/>
      <family val="1"/>
    </font>
    <font>
      <sz val="10"/>
      <name val="Arial"/>
      <family val="2"/>
    </font>
    <font>
      <sz val="8"/>
      <name val="Times New Roman"/>
      <family val="1"/>
    </font>
  </fonts>
  <fills count="6">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8">
    <border>
      <left/>
      <right/>
      <top/>
      <bottom/>
      <diagonal/>
    </border>
    <border>
      <left/>
      <right/>
      <top/>
      <bottom style="thin">
        <color rgb="FF000000"/>
      </bottom>
      <diagonal/>
    </border>
    <border>
      <left/>
      <right/>
      <top style="thin">
        <color rgb="FF000000"/>
      </top>
      <bottom style="double">
        <color rgb="FF000000"/>
      </bottom>
      <diagonal/>
    </border>
    <border>
      <left/>
      <right/>
      <top style="thin">
        <color rgb="FF000000"/>
      </top>
      <bottom style="thin">
        <color rgb="FF000000"/>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s>
  <cellStyleXfs count="5">
    <xf numFmtId="0" fontId="0" fillId="0" borderId="0"/>
    <xf numFmtId="43" fontId="6" fillId="0" borderId="0" applyFont="0" applyFill="0" applyBorder="0" applyAlignment="0" applyProtection="0"/>
    <xf numFmtId="44" fontId="6" fillId="0" borderId="0" applyFont="0" applyFill="0" applyBorder="0" applyAlignment="0" applyProtection="0"/>
    <xf numFmtId="9" fontId="6" fillId="0" borderId="0" applyFont="0" applyFill="0" applyBorder="0" applyAlignment="0" applyProtection="0"/>
    <xf numFmtId="0" fontId="10" fillId="0" borderId="0"/>
  </cellStyleXfs>
  <cellXfs count="122">
    <xf numFmtId="0" fontId="0" fillId="0" borderId="0" xfId="0"/>
    <xf numFmtId="0" fontId="0" fillId="0" borderId="0" xfId="0" quotePrefix="1"/>
    <xf numFmtId="166" fontId="4" fillId="0" borderId="0" xfId="0" applyNumberFormat="1" applyFont="1" applyFill="1" applyBorder="1" applyAlignment="1" applyProtection="1">
      <alignment horizontal="right" wrapText="1"/>
    </xf>
    <xf numFmtId="167" fontId="4" fillId="0" borderId="0" xfId="0" applyNumberFormat="1" applyFont="1" applyFill="1" applyBorder="1" applyAlignment="1" applyProtection="1">
      <alignment horizontal="right" wrapText="1"/>
    </xf>
    <xf numFmtId="168" fontId="3" fillId="0" borderId="3" xfId="0" applyNumberFormat="1" applyFont="1" applyFill="1" applyBorder="1" applyAlignment="1" applyProtection="1">
      <alignment horizontal="right" wrapText="1"/>
    </xf>
    <xf numFmtId="168" fontId="4" fillId="0" borderId="0" xfId="0" applyNumberFormat="1" applyFont="1" applyFill="1" applyBorder="1" applyAlignment="1" applyProtection="1">
      <alignment horizontal="right" wrapText="1"/>
    </xf>
    <xf numFmtId="165" fontId="3" fillId="0" borderId="1" xfId="0" applyNumberFormat="1" applyFont="1" applyFill="1" applyBorder="1" applyAlignment="1" applyProtection="1">
      <alignment horizontal="right" wrapText="1"/>
    </xf>
    <xf numFmtId="167" fontId="3" fillId="0" borderId="1" xfId="0" applyNumberFormat="1" applyFont="1" applyFill="1" applyBorder="1" applyAlignment="1" applyProtection="1">
      <alignment horizontal="right" wrapText="1"/>
    </xf>
    <xf numFmtId="168" fontId="3" fillId="0" borderId="1" xfId="0" applyNumberFormat="1" applyFont="1" applyFill="1" applyBorder="1" applyAlignment="1" applyProtection="1">
      <alignment horizontal="right" wrapText="1"/>
    </xf>
    <xf numFmtId="164" fontId="3" fillId="0" borderId="0" xfId="0" applyNumberFormat="1" applyFont="1" applyFill="1" applyBorder="1" applyAlignment="1" applyProtection="1">
      <alignment horizontal="right" wrapText="1"/>
    </xf>
    <xf numFmtId="165" fontId="3" fillId="0" borderId="0" xfId="0" applyNumberFormat="1" applyFont="1" applyFill="1" applyBorder="1" applyAlignment="1" applyProtection="1">
      <alignment horizontal="right" wrapText="1"/>
    </xf>
    <xf numFmtId="169" fontId="3" fillId="0" borderId="2" xfId="0" applyNumberFormat="1" applyFont="1" applyFill="1" applyBorder="1" applyAlignment="1" applyProtection="1">
      <alignment horizontal="right" wrapText="1"/>
    </xf>
    <xf numFmtId="0" fontId="2" fillId="0" borderId="0" xfId="0" applyNumberFormat="1" applyFont="1" applyFill="1" applyBorder="1" applyAlignment="1" applyProtection="1">
      <alignment horizontal="left" wrapText="1"/>
    </xf>
    <xf numFmtId="0" fontId="3" fillId="0" borderId="1" xfId="0" applyNumberFormat="1" applyFont="1" applyFill="1" applyBorder="1" applyAlignment="1" applyProtection="1">
      <alignment horizontal="center" wrapText="1"/>
    </xf>
    <xf numFmtId="0" fontId="4" fillId="0" borderId="1"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right" wrapText="1"/>
    </xf>
    <xf numFmtId="0" fontId="3" fillId="0" borderId="0" xfId="0" applyNumberFormat="1" applyFont="1" applyFill="1" applyBorder="1" applyAlignment="1" applyProtection="1">
      <alignment horizontal="right" wrapText="1"/>
    </xf>
    <xf numFmtId="170" fontId="4" fillId="0" borderId="0" xfId="2" applyNumberFormat="1" applyFont="1" applyFill="1" applyBorder="1" applyAlignment="1" applyProtection="1">
      <alignment horizontal="right" wrapText="1"/>
    </xf>
    <xf numFmtId="0" fontId="4" fillId="0" borderId="0" xfId="0" applyNumberFormat="1" applyFont="1" applyFill="1" applyBorder="1" applyAlignment="1" applyProtection="1">
      <alignment wrapText="1"/>
    </xf>
    <xf numFmtId="171" fontId="4" fillId="0" borderId="0" xfId="1" applyNumberFormat="1" applyFont="1" applyFill="1" applyBorder="1" applyAlignment="1" applyProtection="1">
      <alignment horizontal="right" wrapText="1"/>
    </xf>
    <xf numFmtId="0" fontId="0" fillId="0" borderId="0" xfId="0" applyFill="1"/>
    <xf numFmtId="167" fontId="3" fillId="0" borderId="0" xfId="0" applyNumberFormat="1" applyFont="1" applyFill="1" applyBorder="1" applyAlignment="1" applyProtection="1">
      <alignment horizontal="right" wrapText="1"/>
    </xf>
    <xf numFmtId="3" fontId="4" fillId="0" borderId="0" xfId="0" applyNumberFormat="1" applyFont="1" applyFill="1" applyBorder="1" applyAlignment="1" applyProtection="1">
      <alignment horizontal="right" wrapText="1"/>
    </xf>
    <xf numFmtId="0" fontId="4" fillId="0" borderId="0" xfId="0" applyNumberFormat="1" applyFont="1" applyFill="1" applyBorder="1" applyAlignment="1" applyProtection="1">
      <alignment horizontal="left" wrapText="1" indent="2"/>
    </xf>
    <xf numFmtId="0" fontId="4" fillId="0" borderId="0" xfId="0" applyNumberFormat="1" applyFont="1" applyFill="1" applyBorder="1" applyAlignment="1" applyProtection="1">
      <alignment horizontal="left" wrapText="1"/>
    </xf>
    <xf numFmtId="172" fontId="0" fillId="2" borderId="0" xfId="3" applyNumberFormat="1" applyFont="1" applyFill="1"/>
    <xf numFmtId="172" fontId="0" fillId="0" borderId="0" xfId="3" applyNumberFormat="1" applyFont="1" applyFill="1"/>
    <xf numFmtId="167" fontId="4" fillId="0" borderId="1" xfId="0" applyNumberFormat="1" applyFont="1" applyFill="1" applyBorder="1" applyAlignment="1" applyProtection="1">
      <alignment horizontal="right" wrapText="1"/>
    </xf>
    <xf numFmtId="167" fontId="3" fillId="0" borderId="5" xfId="0" applyNumberFormat="1" applyFont="1" applyFill="1" applyBorder="1" applyAlignment="1" applyProtection="1">
      <alignment horizontal="right" wrapText="1"/>
    </xf>
    <xf numFmtId="0" fontId="4" fillId="0" borderId="5" xfId="0" applyNumberFormat="1" applyFont="1" applyFill="1" applyBorder="1" applyAlignment="1" applyProtection="1">
      <alignment horizontal="right" wrapText="1"/>
    </xf>
    <xf numFmtId="168" fontId="3" fillId="0" borderId="0" xfId="0" applyNumberFormat="1" applyFont="1" applyFill="1" applyBorder="1" applyAlignment="1" applyProtection="1">
      <alignment horizontal="right" wrapText="1"/>
    </xf>
    <xf numFmtId="171" fontId="4" fillId="0" borderId="0" xfId="1" applyNumberFormat="1" applyFont="1" applyFill="1" applyBorder="1" applyAlignment="1" applyProtection="1">
      <alignment horizontal="left" wrapText="1"/>
    </xf>
    <xf numFmtId="171" fontId="3" fillId="0" borderId="0" xfId="1" applyNumberFormat="1" applyFont="1" applyFill="1" applyBorder="1" applyAlignment="1" applyProtection="1">
      <alignment horizontal="right" wrapText="1"/>
    </xf>
    <xf numFmtId="171" fontId="3" fillId="0" borderId="4" xfId="1" applyNumberFormat="1" applyFont="1" applyFill="1" applyBorder="1" applyAlignment="1" applyProtection="1">
      <alignment horizontal="right" wrapText="1"/>
    </xf>
    <xf numFmtId="171" fontId="4" fillId="0" borderId="0" xfId="1" applyNumberFormat="1" applyFont="1" applyFill="1" applyBorder="1" applyAlignment="1" applyProtection="1">
      <alignment wrapText="1"/>
    </xf>
    <xf numFmtId="0" fontId="4" fillId="0" borderId="0" xfId="0" applyFont="1" applyFill="1" applyAlignment="1">
      <alignment wrapText="1"/>
    </xf>
    <xf numFmtId="171" fontId="4" fillId="0" borderId="0" xfId="1" applyNumberFormat="1" applyFont="1" applyFill="1" applyAlignment="1">
      <alignment wrapText="1"/>
    </xf>
    <xf numFmtId="166" fontId="4" fillId="0" borderId="0" xfId="0" applyNumberFormat="1" applyFont="1" applyFill="1" applyAlignment="1">
      <alignment horizontal="right" wrapText="1"/>
    </xf>
    <xf numFmtId="167" fontId="4" fillId="0" borderId="0" xfId="0" applyNumberFormat="1" applyFont="1" applyFill="1" applyAlignment="1">
      <alignment horizontal="right" wrapText="1"/>
    </xf>
    <xf numFmtId="172" fontId="0" fillId="0" borderId="0" xfId="3" applyNumberFormat="1" applyFont="1"/>
    <xf numFmtId="3" fontId="4" fillId="0" borderId="0" xfId="0" applyNumberFormat="1" applyFont="1" applyFill="1" applyAlignment="1">
      <alignment wrapText="1"/>
    </xf>
    <xf numFmtId="168" fontId="3" fillId="0" borderId="4" xfId="0" applyNumberFormat="1" applyFont="1" applyFill="1" applyBorder="1" applyAlignment="1" applyProtection="1">
      <alignment horizontal="right" wrapText="1"/>
    </xf>
    <xf numFmtId="0" fontId="0" fillId="0" borderId="0" xfId="0" applyFill="1" applyBorder="1"/>
    <xf numFmtId="168" fontId="4" fillId="0" borderId="0" xfId="0" applyNumberFormat="1" applyFont="1" applyFill="1" applyAlignment="1">
      <alignment horizontal="right" wrapText="1"/>
    </xf>
    <xf numFmtId="167" fontId="3" fillId="0" borderId="1" xfId="0" applyNumberFormat="1" applyFont="1" applyFill="1" applyBorder="1" applyAlignment="1">
      <alignment horizontal="right" wrapText="1"/>
    </xf>
    <xf numFmtId="168" fontId="3" fillId="0" borderId="5" xfId="0" applyNumberFormat="1" applyFont="1" applyFill="1" applyBorder="1" applyAlignment="1" applyProtection="1">
      <alignment horizontal="right" wrapText="1"/>
    </xf>
    <xf numFmtId="0" fontId="3" fillId="0" borderId="4"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left" wrapText="1"/>
    </xf>
    <xf numFmtId="0" fontId="4" fillId="0" borderId="0" xfId="0" applyNumberFormat="1" applyFont="1" applyFill="1" applyBorder="1" applyAlignment="1" applyProtection="1">
      <alignment horizontal="left" wrapText="1" indent="2"/>
    </xf>
    <xf numFmtId="0" fontId="4" fillId="0" borderId="0" xfId="0" applyFont="1" applyFill="1" applyAlignment="1">
      <alignment horizontal="left" wrapText="1"/>
    </xf>
    <xf numFmtId="0" fontId="3" fillId="0" borderId="0" xfId="0" applyNumberFormat="1" applyFont="1" applyFill="1" applyBorder="1" applyAlignment="1" applyProtection="1">
      <alignment horizontal="left" wrapText="1"/>
    </xf>
    <xf numFmtId="0" fontId="3" fillId="0" borderId="0" xfId="0" applyFont="1" applyFill="1" applyAlignment="1">
      <alignment horizontal="left" wrapText="1"/>
    </xf>
    <xf numFmtId="0" fontId="8" fillId="0" borderId="0" xfId="0" applyNumberFormat="1" applyFont="1" applyFill="1" applyBorder="1" applyAlignment="1" applyProtection="1">
      <alignment horizontal="left" wrapText="1"/>
    </xf>
    <xf numFmtId="0" fontId="0" fillId="3" borderId="0" xfId="0" applyFill="1"/>
    <xf numFmtId="3" fontId="0" fillId="3" borderId="0" xfId="0" applyNumberFormat="1" applyFill="1"/>
    <xf numFmtId="0" fontId="3" fillId="0" borderId="0" xfId="0" applyNumberFormat="1" applyFont="1" applyFill="1" applyBorder="1" applyAlignment="1" applyProtection="1">
      <alignment horizontal="left"/>
    </xf>
    <xf numFmtId="0" fontId="4" fillId="0" borderId="0" xfId="0" applyNumberFormat="1" applyFont="1" applyFill="1" applyBorder="1" applyAlignment="1" applyProtection="1">
      <alignment horizontal="left"/>
    </xf>
    <xf numFmtId="3" fontId="0" fillId="0" borderId="0" xfId="0" applyNumberFormat="1" applyFill="1"/>
    <xf numFmtId="0" fontId="4" fillId="4" borderId="0" xfId="0" applyNumberFormat="1" applyFont="1" applyFill="1" applyBorder="1" applyAlignment="1" applyProtection="1">
      <alignment horizontal="left" wrapText="1"/>
    </xf>
    <xf numFmtId="0" fontId="0" fillId="4" borderId="0" xfId="0" applyFill="1"/>
    <xf numFmtId="3" fontId="0" fillId="4" borderId="0" xfId="0" applyNumberFormat="1" applyFill="1"/>
    <xf numFmtId="166" fontId="4" fillId="4" borderId="0" xfId="0" applyNumberFormat="1" applyFont="1" applyFill="1" applyBorder="1" applyAlignment="1" applyProtection="1">
      <alignment horizontal="right" wrapText="1"/>
    </xf>
    <xf numFmtId="167" fontId="4" fillId="4" borderId="0" xfId="0" applyNumberFormat="1" applyFont="1" applyFill="1" applyBorder="1" applyAlignment="1" applyProtection="1">
      <alignment horizontal="right" wrapText="1"/>
    </xf>
    <xf numFmtId="0" fontId="4" fillId="4" borderId="0" xfId="0" applyNumberFormat="1" applyFont="1" applyFill="1" applyBorder="1" applyAlignment="1" applyProtection="1">
      <alignment horizontal="left" wrapText="1" indent="2"/>
    </xf>
    <xf numFmtId="10" fontId="0" fillId="0" borderId="0" xfId="3" applyNumberFormat="1" applyFont="1" applyFill="1"/>
    <xf numFmtId="0" fontId="0" fillId="5" borderId="0" xfId="0" applyFill="1"/>
    <xf numFmtId="0" fontId="4" fillId="5" borderId="0" xfId="0" applyNumberFormat="1" applyFont="1" applyFill="1" applyBorder="1" applyAlignment="1" applyProtection="1">
      <alignment horizontal="left" wrapText="1" indent="2"/>
    </xf>
    <xf numFmtId="3" fontId="0" fillId="5" borderId="0" xfId="0" applyNumberFormat="1" applyFill="1"/>
    <xf numFmtId="166" fontId="4" fillId="2" borderId="0" xfId="0" applyNumberFormat="1" applyFont="1" applyFill="1" applyBorder="1" applyAlignment="1" applyProtection="1">
      <alignment horizontal="right" wrapText="1"/>
    </xf>
    <xf numFmtId="0" fontId="4" fillId="2" borderId="0" xfId="0" applyNumberFormat="1" applyFont="1" applyFill="1" applyBorder="1" applyAlignment="1" applyProtection="1">
      <alignment horizontal="left" wrapText="1"/>
    </xf>
    <xf numFmtId="167" fontId="4" fillId="2" borderId="0" xfId="0" applyNumberFormat="1" applyFont="1" applyFill="1" applyBorder="1" applyAlignment="1" applyProtection="1">
      <alignment horizontal="right" wrapText="1"/>
    </xf>
    <xf numFmtId="0" fontId="0" fillId="2" borderId="0" xfId="0" applyFill="1"/>
    <xf numFmtId="172" fontId="0" fillId="4" borderId="0" xfId="3" applyNumberFormat="1" applyFont="1" applyFill="1"/>
    <xf numFmtId="0" fontId="4" fillId="0" borderId="0" xfId="0" applyNumberFormat="1" applyFont="1" applyFill="1" applyBorder="1" applyAlignment="1" applyProtection="1"/>
    <xf numFmtId="0" fontId="4" fillId="0" borderId="0" xfId="0" applyFont="1" applyFill="1" applyAlignment="1"/>
    <xf numFmtId="171" fontId="4" fillId="0" borderId="0" xfId="1" applyNumberFormat="1" applyFont="1" applyFill="1" applyAlignment="1"/>
    <xf numFmtId="171" fontId="4" fillId="0" borderId="0" xfId="1" applyNumberFormat="1" applyFont="1" applyFill="1" applyBorder="1" applyAlignment="1" applyProtection="1">
      <alignment horizontal="right"/>
    </xf>
    <xf numFmtId="171" fontId="4" fillId="2" borderId="0" xfId="1" applyNumberFormat="1" applyFont="1" applyFill="1" applyBorder="1" applyAlignment="1" applyProtection="1">
      <alignment horizontal="right" wrapText="1"/>
    </xf>
    <xf numFmtId="168" fontId="4" fillId="0" borderId="0" xfId="0" applyNumberFormat="1" applyFont="1" applyFill="1" applyBorder="1" applyAlignment="1" applyProtection="1">
      <alignment horizontal="right"/>
    </xf>
    <xf numFmtId="167" fontId="3" fillId="0" borderId="6" xfId="0" applyNumberFormat="1" applyFont="1" applyFill="1" applyBorder="1" applyAlignment="1" applyProtection="1">
      <alignment horizontal="right" wrapText="1"/>
    </xf>
    <xf numFmtId="166" fontId="4" fillId="0" borderId="0" xfId="0" applyNumberFormat="1" applyFont="1" applyFill="1" applyBorder="1" applyAlignment="1" applyProtection="1">
      <alignment horizontal="right"/>
    </xf>
    <xf numFmtId="171" fontId="0" fillId="0" borderId="0" xfId="1" applyNumberFormat="1" applyFont="1"/>
    <xf numFmtId="0" fontId="4" fillId="0" borderId="0" xfId="0" applyFont="1" applyFill="1" applyAlignment="1">
      <alignment horizontal="left"/>
    </xf>
    <xf numFmtId="0" fontId="3" fillId="0" borderId="0" xfId="0" applyFont="1" applyFill="1" applyAlignment="1">
      <alignment horizontal="left"/>
    </xf>
    <xf numFmtId="168" fontId="3" fillId="0" borderId="1" xfId="0" applyNumberFormat="1" applyFont="1" applyFill="1" applyBorder="1" applyAlignment="1">
      <alignment horizontal="right" wrapText="1"/>
    </xf>
    <xf numFmtId="0" fontId="4" fillId="0" borderId="0" xfId="0" quotePrefix="1" applyFont="1" applyFill="1" applyAlignment="1">
      <alignment horizontal="right" vertical="top" wrapText="1"/>
    </xf>
    <xf numFmtId="0" fontId="11" fillId="0" borderId="0" xfId="4" applyFont="1" applyFill="1"/>
    <xf numFmtId="0" fontId="7" fillId="0" borderId="0" xfId="0" applyFont="1" applyFill="1"/>
    <xf numFmtId="0" fontId="9" fillId="0" borderId="0" xfId="0" applyFont="1" applyFill="1" applyBorder="1" applyAlignment="1">
      <alignment horizontal="center"/>
    </xf>
    <xf numFmtId="42" fontId="7" fillId="0" borderId="0" xfId="0" applyNumberFormat="1" applyFont="1" applyFill="1" applyBorder="1" applyAlignment="1">
      <alignment horizontal="right"/>
    </xf>
    <xf numFmtId="0" fontId="4" fillId="0" borderId="0" xfId="4" applyFont="1" applyFill="1" applyAlignment="1">
      <alignment horizontal="center"/>
    </xf>
    <xf numFmtId="41" fontId="7" fillId="0" borderId="0" xfId="0" applyNumberFormat="1" applyFont="1" applyFill="1" applyBorder="1" applyAlignment="1">
      <alignment horizontal="right"/>
    </xf>
    <xf numFmtId="0" fontId="9" fillId="0" borderId="0" xfId="0" applyFont="1"/>
    <xf numFmtId="0" fontId="7" fillId="0" borderId="0" xfId="0" applyFont="1" applyAlignment="1">
      <alignment vertical="center"/>
    </xf>
    <xf numFmtId="0" fontId="7" fillId="0" borderId="0" xfId="0" applyFont="1"/>
    <xf numFmtId="0" fontId="9" fillId="0" borderId="0" xfId="0" applyFont="1" applyAlignment="1">
      <alignment horizontal="left"/>
    </xf>
    <xf numFmtId="42" fontId="7" fillId="0" borderId="0" xfId="0" applyNumberFormat="1" applyFont="1" applyAlignment="1">
      <alignment horizontal="right" vertical="center"/>
    </xf>
    <xf numFmtId="42" fontId="7" fillId="0" borderId="0" xfId="0" applyNumberFormat="1" applyFont="1" applyAlignment="1">
      <alignment horizontal="right"/>
    </xf>
    <xf numFmtId="41" fontId="7" fillId="0" borderId="0" xfId="0" applyNumberFormat="1" applyFont="1" applyAlignment="1">
      <alignment horizontal="right" vertical="center"/>
    </xf>
    <xf numFmtId="41" fontId="7" fillId="0" borderId="0" xfId="0" applyNumberFormat="1" applyFont="1" applyAlignment="1">
      <alignment horizontal="right"/>
    </xf>
    <xf numFmtId="42" fontId="7" fillId="0" borderId="7" xfId="0" applyNumberFormat="1" applyFont="1" applyBorder="1" applyAlignment="1">
      <alignment horizontal="right" vertical="center"/>
    </xf>
    <xf numFmtId="42" fontId="7" fillId="0" borderId="7" xfId="0" applyNumberFormat="1" applyFont="1" applyBorder="1" applyAlignment="1">
      <alignment horizontal="right"/>
    </xf>
    <xf numFmtId="0" fontId="9" fillId="0" borderId="4" xfId="0" applyFont="1" applyBorder="1" applyAlignment="1">
      <alignment horizontal="center" vertical="center"/>
    </xf>
    <xf numFmtId="0" fontId="9" fillId="0" borderId="4" xfId="0" applyFont="1" applyBorder="1" applyAlignment="1">
      <alignment horizontal="center"/>
    </xf>
    <xf numFmtId="0" fontId="7" fillId="0" borderId="0" xfId="0" applyFont="1" applyAlignment="1">
      <alignment wrapText="1"/>
    </xf>
    <xf numFmtId="0" fontId="7" fillId="0" borderId="0" xfId="0" applyFont="1" applyFill="1"/>
    <xf numFmtId="0" fontId="4" fillId="0" borderId="0" xfId="0" applyFont="1" applyFill="1" applyAlignment="1">
      <alignment horizontal="left" wrapText="1"/>
    </xf>
    <xf numFmtId="0" fontId="3" fillId="0" borderId="0" xfId="0" applyFont="1" applyFill="1" applyAlignment="1">
      <alignment horizontal="left" wrapText="1"/>
    </xf>
    <xf numFmtId="0" fontId="4"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4" fillId="0" borderId="0" xfId="0" applyNumberFormat="1" applyFont="1" applyFill="1" applyBorder="1" applyAlignment="1" applyProtection="1">
      <alignment horizontal="left" wrapText="1" indent="2"/>
    </xf>
    <xf numFmtId="0" fontId="5"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indent="2"/>
    </xf>
    <xf numFmtId="0" fontId="8" fillId="0" borderId="0" xfId="0" applyNumberFormat="1" applyFont="1" applyFill="1" applyBorder="1" applyAlignment="1" applyProtection="1">
      <alignment horizontal="left"/>
    </xf>
    <xf numFmtId="3" fontId="4" fillId="0" borderId="0" xfId="0" applyNumberFormat="1" applyFont="1" applyFill="1" applyBorder="1" applyAlignment="1" applyProtection="1">
      <alignment horizontal="left" wrapText="1" indent="2"/>
    </xf>
    <xf numFmtId="0" fontId="4" fillId="4" borderId="0" xfId="0" applyNumberFormat="1" applyFont="1" applyFill="1" applyBorder="1" applyAlignment="1" applyProtection="1">
      <alignment horizontal="left" wrapText="1" indent="2"/>
    </xf>
    <xf numFmtId="0" fontId="1" fillId="0" borderId="0" xfId="0" applyNumberFormat="1" applyFont="1" applyFill="1" applyBorder="1" applyAlignment="1" applyProtection="1">
      <alignment horizontal="left" wrapText="1"/>
    </xf>
    <xf numFmtId="15" fontId="1" fillId="0" borderId="0" xfId="0" quotePrefix="1" applyNumberFormat="1" applyFont="1" applyFill="1" applyBorder="1" applyAlignment="1" applyProtection="1">
      <alignment horizontal="left" wrapText="1"/>
    </xf>
    <xf numFmtId="0" fontId="3" fillId="0" borderId="1" xfId="0" applyNumberFormat="1" applyFont="1" applyFill="1" applyBorder="1" applyAlignment="1" applyProtection="1">
      <alignment horizontal="left" wrapText="1"/>
    </xf>
    <xf numFmtId="0" fontId="8" fillId="0" borderId="0" xfId="0" applyNumberFormat="1" applyFont="1" applyFill="1" applyBorder="1" applyAlignment="1" applyProtection="1">
      <alignment horizontal="left" wrapText="1"/>
    </xf>
    <xf numFmtId="0" fontId="4" fillId="2" borderId="0" xfId="0" applyNumberFormat="1" applyFont="1" applyFill="1" applyBorder="1" applyAlignment="1" applyProtection="1">
      <alignment horizontal="left" wrapText="1" indent="2"/>
    </xf>
    <xf numFmtId="0" fontId="7" fillId="0" borderId="0" xfId="0" applyFont="1" applyFill="1" applyAlignment="1">
      <alignment wrapText="1"/>
    </xf>
  </cellXfs>
  <cellStyles count="5">
    <cellStyle name="Comma" xfId="1" builtinId="3"/>
    <cellStyle name="Currency" xfId="2" builtinId="4"/>
    <cellStyle name="Normal" xfId="0" builtinId="0"/>
    <cellStyle name="Normal 3" xfId="4" xr:uid="{11E03C9B-CD64-4D93-BE8D-AEE4FC08FE26}"/>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
  <sheetViews>
    <sheetView workbookViewId="0"/>
  </sheetViews>
  <sheetFormatPr defaultRowHeight="15" x14ac:dyDescent="0.25"/>
  <sheetData>
    <row r="1" spans="1:7" x14ac:dyDescent="0.25">
      <c r="A1" t="s">
        <v>0</v>
      </c>
      <c r="B1" t="s">
        <v>103</v>
      </c>
      <c r="C1" t="b">
        <v>0</v>
      </c>
      <c r="D1" s="1" t="s">
        <v>104</v>
      </c>
      <c r="E1" s="1" t="s">
        <v>105</v>
      </c>
      <c r="F1">
        <v>0</v>
      </c>
      <c r="G1">
        <v>0</v>
      </c>
    </row>
    <row r="2" spans="1:7" x14ac:dyDescent="0.25">
      <c r="A2" t="s">
        <v>9</v>
      </c>
      <c r="B2" t="s">
        <v>106</v>
      </c>
      <c r="C2" t="b">
        <v>0</v>
      </c>
      <c r="D2" s="1" t="s">
        <v>107</v>
      </c>
      <c r="E2" s="1" t="s">
        <v>108</v>
      </c>
      <c r="F2">
        <v>4</v>
      </c>
      <c r="G2">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67"/>
  <sheetViews>
    <sheetView tabSelected="1" view="pageBreakPreview" zoomScale="115" zoomScaleNormal="100" zoomScaleSheetLayoutView="115" workbookViewId="0">
      <selection activeCell="A4" sqref="A4:C4"/>
    </sheetView>
  </sheetViews>
  <sheetFormatPr defaultRowHeight="15" x14ac:dyDescent="0.25"/>
  <cols>
    <col min="1" max="1" width="4.85546875" style="20" customWidth="1"/>
    <col min="2" max="2" width="54.85546875" style="20" customWidth="1"/>
    <col min="3" max="3" width="13.7109375" style="20" customWidth="1"/>
    <col min="4" max="4" width="14.42578125" style="20" customWidth="1"/>
    <col min="5" max="5" width="13.7109375" style="20" customWidth="1"/>
    <col min="6" max="6" width="15.28515625" style="20" bestFit="1" customWidth="1"/>
    <col min="11" max="11" width="14" bestFit="1" customWidth="1"/>
  </cols>
  <sheetData>
    <row r="1" spans="1:11" x14ac:dyDescent="0.25">
      <c r="A1" s="116" t="s">
        <v>10</v>
      </c>
      <c r="B1" s="116"/>
      <c r="C1" s="116"/>
      <c r="D1" s="12" t="s">
        <v>1</v>
      </c>
      <c r="E1" s="12" t="s">
        <v>1</v>
      </c>
    </row>
    <row r="2" spans="1:11" x14ac:dyDescent="0.25">
      <c r="A2" s="116" t="s">
        <v>408</v>
      </c>
      <c r="B2" s="116"/>
      <c r="C2" s="116"/>
      <c r="D2" s="12" t="s">
        <v>1</v>
      </c>
      <c r="E2" s="12" t="s">
        <v>1</v>
      </c>
    </row>
    <row r="3" spans="1:11" x14ac:dyDescent="0.25">
      <c r="A3" s="117" t="s">
        <v>407</v>
      </c>
      <c r="B3" s="116"/>
      <c r="C3" s="116"/>
      <c r="D3" s="12" t="s">
        <v>1</v>
      </c>
      <c r="E3" s="12" t="s">
        <v>1</v>
      </c>
    </row>
    <row r="4" spans="1:11" x14ac:dyDescent="0.25">
      <c r="A4" s="116"/>
      <c r="B4" s="116"/>
      <c r="C4" s="116"/>
      <c r="D4" s="12" t="s">
        <v>1</v>
      </c>
      <c r="E4" s="12" t="s">
        <v>1</v>
      </c>
    </row>
    <row r="5" spans="1:11" x14ac:dyDescent="0.25">
      <c r="A5" s="118" t="s">
        <v>2</v>
      </c>
      <c r="B5" s="118"/>
      <c r="C5" s="13" t="s">
        <v>3</v>
      </c>
      <c r="D5" s="14" t="s">
        <v>1</v>
      </c>
      <c r="E5" s="13" t="s">
        <v>4</v>
      </c>
      <c r="J5" t="s">
        <v>284</v>
      </c>
      <c r="K5" t="s">
        <v>288</v>
      </c>
    </row>
    <row r="6" spans="1:11" s="20" customFormat="1" x14ac:dyDescent="0.25">
      <c r="A6" s="109" t="s">
        <v>308</v>
      </c>
      <c r="B6" s="109"/>
      <c r="C6" s="15" t="s">
        <v>1</v>
      </c>
      <c r="D6" s="15" t="s">
        <v>1</v>
      </c>
      <c r="E6" s="15" t="s">
        <v>1</v>
      </c>
    </row>
    <row r="7" spans="1:11" s="20" customFormat="1" x14ac:dyDescent="0.25">
      <c r="A7" s="109" t="s">
        <v>309</v>
      </c>
      <c r="B7" s="109"/>
      <c r="C7" s="15" t="s">
        <v>1</v>
      </c>
      <c r="D7" s="15" t="s">
        <v>1</v>
      </c>
      <c r="E7" s="15" t="s">
        <v>1</v>
      </c>
    </row>
    <row r="8" spans="1:11" s="20" customFormat="1" ht="15" customHeight="1" x14ac:dyDescent="0.25">
      <c r="A8" s="106" t="s">
        <v>109</v>
      </c>
      <c r="B8" s="106"/>
      <c r="C8" s="15" t="s">
        <v>1</v>
      </c>
      <c r="D8" s="15" t="s">
        <v>1</v>
      </c>
      <c r="E8" s="15" t="s">
        <v>1</v>
      </c>
    </row>
    <row r="9" spans="1:11" s="53" customFormat="1" ht="15" customHeight="1" x14ac:dyDescent="0.25">
      <c r="A9" s="49"/>
      <c r="B9" s="18" t="s">
        <v>12</v>
      </c>
      <c r="C9" s="17">
        <v>250000</v>
      </c>
      <c r="D9" s="47" t="s">
        <v>1</v>
      </c>
      <c r="E9" s="17">
        <v>247301</v>
      </c>
      <c r="F9" s="20"/>
    </row>
    <row r="10" spans="1:11" s="53" customFormat="1" ht="15" customHeight="1" x14ac:dyDescent="0.25">
      <c r="A10" s="49"/>
      <c r="B10" s="18" t="s">
        <v>209</v>
      </c>
      <c r="C10" s="19">
        <v>500000</v>
      </c>
      <c r="D10" s="47" t="s">
        <v>1</v>
      </c>
      <c r="E10" s="19">
        <v>522463</v>
      </c>
      <c r="F10" s="20"/>
    </row>
    <row r="11" spans="1:11" s="20" customFormat="1" ht="15" customHeight="1" x14ac:dyDescent="0.25">
      <c r="A11" s="106" t="s">
        <v>112</v>
      </c>
      <c r="B11" s="106"/>
      <c r="C11" s="15"/>
      <c r="D11" s="15"/>
      <c r="E11" s="15"/>
    </row>
    <row r="12" spans="1:11" s="53" customFormat="1" ht="15" customHeight="1" x14ac:dyDescent="0.25">
      <c r="A12" s="49"/>
      <c r="B12" s="49" t="s">
        <v>11</v>
      </c>
      <c r="C12" s="19">
        <v>1000000</v>
      </c>
      <c r="D12" s="15" t="s">
        <v>1</v>
      </c>
      <c r="E12" s="19">
        <v>1022792</v>
      </c>
      <c r="F12" s="20"/>
    </row>
    <row r="13" spans="1:11" s="20" customFormat="1" ht="15" customHeight="1" x14ac:dyDescent="0.25">
      <c r="A13" s="106" t="s">
        <v>289</v>
      </c>
      <c r="B13" s="106"/>
      <c r="C13" s="19"/>
      <c r="D13" s="15"/>
      <c r="E13" s="19"/>
    </row>
    <row r="14" spans="1:11" s="53" customFormat="1" ht="15" customHeight="1" x14ac:dyDescent="0.25">
      <c r="A14" s="49"/>
      <c r="B14" s="49" t="s">
        <v>210</v>
      </c>
      <c r="C14" s="19">
        <v>100000</v>
      </c>
      <c r="D14" s="15" t="s">
        <v>1</v>
      </c>
      <c r="E14" s="19">
        <v>101706</v>
      </c>
      <c r="F14" s="20"/>
    </row>
    <row r="15" spans="1:11" s="20" customFormat="1" x14ac:dyDescent="0.25">
      <c r="A15" s="108" t="s">
        <v>13</v>
      </c>
      <c r="B15" s="108"/>
      <c r="C15" s="15" t="s">
        <v>1</v>
      </c>
      <c r="D15" s="15" t="s">
        <v>1</v>
      </c>
      <c r="E15" s="15" t="s">
        <v>1</v>
      </c>
    </row>
    <row r="16" spans="1:11" s="53" customFormat="1" ht="15" customHeight="1" x14ac:dyDescent="0.25">
      <c r="A16" s="20"/>
      <c r="B16" s="18" t="s">
        <v>14</v>
      </c>
      <c r="C16" s="2">
        <v>425000</v>
      </c>
      <c r="D16" s="47" t="s">
        <v>1</v>
      </c>
      <c r="E16" s="3">
        <v>425258</v>
      </c>
      <c r="F16" s="20"/>
    </row>
    <row r="17" spans="1:16" s="20" customFormat="1" x14ac:dyDescent="0.25">
      <c r="A17" s="47" t="s">
        <v>1</v>
      </c>
      <c r="B17" s="47" t="s">
        <v>1</v>
      </c>
      <c r="C17" s="47" t="s">
        <v>1</v>
      </c>
      <c r="D17" s="47" t="s">
        <v>1</v>
      </c>
      <c r="E17" s="4">
        <f>SUM(E9:E16)</f>
        <v>2319520</v>
      </c>
      <c r="H17" s="26">
        <f>E17/$E$447</f>
        <v>3.5165556481150231E-2</v>
      </c>
    </row>
    <row r="18" spans="1:16" s="20" customFormat="1" x14ac:dyDescent="0.25">
      <c r="A18" s="109" t="s">
        <v>310</v>
      </c>
      <c r="B18" s="109"/>
      <c r="C18" s="15" t="s">
        <v>1</v>
      </c>
      <c r="D18" s="15" t="s">
        <v>1</v>
      </c>
      <c r="E18" s="15" t="s">
        <v>1</v>
      </c>
    </row>
    <row r="19" spans="1:16" s="20" customFormat="1" x14ac:dyDescent="0.25">
      <c r="A19" s="108" t="s">
        <v>113</v>
      </c>
      <c r="B19" s="108"/>
      <c r="C19" s="15" t="s">
        <v>1</v>
      </c>
      <c r="D19" s="15" t="s">
        <v>1</v>
      </c>
      <c r="E19" s="15" t="s">
        <v>1</v>
      </c>
    </row>
    <row r="20" spans="1:16" s="53" customFormat="1" x14ac:dyDescent="0.25">
      <c r="A20" s="18"/>
      <c r="B20" s="18" t="s">
        <v>203</v>
      </c>
      <c r="C20" s="2">
        <v>1000000</v>
      </c>
      <c r="D20" s="47" t="s">
        <v>1</v>
      </c>
      <c r="E20" s="3">
        <v>953639</v>
      </c>
      <c r="F20" s="20"/>
      <c r="G20" s="53" t="s">
        <v>284</v>
      </c>
      <c r="J20" s="54">
        <v>953639</v>
      </c>
    </row>
    <row r="21" spans="1:16" s="20" customFormat="1" x14ac:dyDescent="0.25">
      <c r="A21" s="108" t="s">
        <v>110</v>
      </c>
      <c r="B21" s="108"/>
      <c r="C21" s="15" t="s">
        <v>1</v>
      </c>
      <c r="D21" s="15" t="s">
        <v>1</v>
      </c>
      <c r="E21" s="15" t="s">
        <v>1</v>
      </c>
      <c r="L21" s="110"/>
      <c r="M21" s="110"/>
    </row>
    <row r="22" spans="1:16" s="20" customFormat="1" x14ac:dyDescent="0.25">
      <c r="B22" s="18" t="s">
        <v>16</v>
      </c>
      <c r="C22" s="2">
        <v>150000</v>
      </c>
      <c r="D22" s="47" t="s">
        <v>1</v>
      </c>
      <c r="E22" s="3">
        <v>150080</v>
      </c>
    </row>
    <row r="23" spans="1:16" s="20" customFormat="1" x14ac:dyDescent="0.25">
      <c r="A23" s="108" t="s">
        <v>409</v>
      </c>
      <c r="B23" s="108"/>
      <c r="C23" s="15" t="s">
        <v>1</v>
      </c>
      <c r="D23" s="15" t="s">
        <v>1</v>
      </c>
      <c r="E23" s="15" t="s">
        <v>1</v>
      </c>
    </row>
    <row r="24" spans="1:16" s="53" customFormat="1" x14ac:dyDescent="0.25">
      <c r="A24" s="20"/>
      <c r="B24" s="18" t="s">
        <v>15</v>
      </c>
      <c r="C24" s="2">
        <v>205000</v>
      </c>
      <c r="D24" s="47" t="s">
        <v>1</v>
      </c>
      <c r="E24" s="3">
        <v>205115</v>
      </c>
      <c r="F24" s="20"/>
    </row>
    <row r="25" spans="1:16" s="20" customFormat="1" x14ac:dyDescent="0.25">
      <c r="A25" s="108" t="s">
        <v>410</v>
      </c>
      <c r="B25" s="108"/>
      <c r="C25" s="15" t="s">
        <v>1</v>
      </c>
      <c r="D25" s="15" t="s">
        <v>1</v>
      </c>
      <c r="E25" s="15" t="s">
        <v>1</v>
      </c>
      <c r="O25" s="110"/>
      <c r="P25" s="110"/>
    </row>
    <row r="26" spans="1:16" s="20" customFormat="1" x14ac:dyDescent="0.25">
      <c r="A26" s="47"/>
      <c r="B26" s="47" t="s">
        <v>111</v>
      </c>
      <c r="C26" s="15"/>
      <c r="D26" s="15"/>
      <c r="E26" s="15"/>
    </row>
    <row r="27" spans="1:16" s="53" customFormat="1" ht="15" customHeight="1" x14ac:dyDescent="0.25">
      <c r="A27" s="18"/>
      <c r="B27" s="18" t="s">
        <v>311</v>
      </c>
      <c r="C27" s="2">
        <v>500000</v>
      </c>
      <c r="D27" s="47" t="s">
        <v>1</v>
      </c>
      <c r="E27" s="3">
        <v>493112</v>
      </c>
      <c r="F27" s="20"/>
      <c r="G27" s="53" t="s">
        <v>284</v>
      </c>
      <c r="J27" s="54">
        <v>493112</v>
      </c>
    </row>
    <row r="28" spans="1:16" s="20" customFormat="1" ht="15" customHeight="1" x14ac:dyDescent="0.25">
      <c r="A28" s="18"/>
      <c r="B28" s="47" t="s">
        <v>111</v>
      </c>
      <c r="C28" s="2"/>
      <c r="D28" s="47"/>
      <c r="E28" s="3"/>
    </row>
    <row r="29" spans="1:16" s="53" customFormat="1" ht="15" customHeight="1" x14ac:dyDescent="0.25">
      <c r="A29" s="18"/>
      <c r="B29" s="18" t="s">
        <v>312</v>
      </c>
      <c r="C29" s="2">
        <v>500000</v>
      </c>
      <c r="D29" s="47" t="s">
        <v>1</v>
      </c>
      <c r="E29" s="3">
        <v>495939</v>
      </c>
      <c r="F29" s="20"/>
      <c r="G29" s="53" t="s">
        <v>284</v>
      </c>
      <c r="J29" s="54">
        <v>495939</v>
      </c>
    </row>
    <row r="30" spans="1:16" s="20" customFormat="1" x14ac:dyDescent="0.25">
      <c r="A30" s="47" t="s">
        <v>1</v>
      </c>
      <c r="B30" s="47" t="s">
        <v>1</v>
      </c>
      <c r="C30" s="47" t="s">
        <v>1</v>
      </c>
      <c r="D30" s="47" t="s">
        <v>1</v>
      </c>
      <c r="E30" s="4">
        <f>SUM(E20:E29)</f>
        <v>2297885</v>
      </c>
      <c r="H30" s="26">
        <f>E30/$E$447</f>
        <v>3.4837554646947606E-2</v>
      </c>
    </row>
    <row r="31" spans="1:16" s="20" customFormat="1" ht="15" customHeight="1" x14ac:dyDescent="0.25">
      <c r="A31" s="109" t="s">
        <v>313</v>
      </c>
      <c r="B31" s="109"/>
      <c r="C31" s="15" t="s">
        <v>1</v>
      </c>
      <c r="D31" s="15" t="s">
        <v>1</v>
      </c>
      <c r="E31" s="15" t="s">
        <v>1</v>
      </c>
    </row>
    <row r="32" spans="1:16" s="20" customFormat="1" ht="15" customHeight="1" x14ac:dyDescent="0.25">
      <c r="A32" s="108" t="s">
        <v>211</v>
      </c>
      <c r="B32" s="108"/>
      <c r="C32" s="15"/>
      <c r="D32" s="15"/>
      <c r="E32" s="15"/>
    </row>
    <row r="33" spans="1:11" s="53" customFormat="1" ht="15" customHeight="1" x14ac:dyDescent="0.25">
      <c r="A33" s="50"/>
      <c r="B33" s="47" t="s">
        <v>212</v>
      </c>
      <c r="C33" s="22">
        <v>900000</v>
      </c>
      <c r="D33" s="15" t="s">
        <v>1</v>
      </c>
      <c r="E33" s="22">
        <v>946409</v>
      </c>
      <c r="F33" s="20"/>
    </row>
    <row r="34" spans="1:11" s="59" customFormat="1" ht="15" customHeight="1" x14ac:dyDescent="0.25">
      <c r="A34" s="56" t="s">
        <v>314</v>
      </c>
      <c r="B34" s="47"/>
      <c r="C34" s="22"/>
      <c r="D34" s="15"/>
      <c r="E34" s="22"/>
      <c r="F34" s="20"/>
    </row>
    <row r="35" spans="1:11" s="59" customFormat="1" ht="15" customHeight="1" x14ac:dyDescent="0.25">
      <c r="A35" s="56"/>
      <c r="B35" s="47" t="s">
        <v>316</v>
      </c>
      <c r="C35" s="22"/>
      <c r="D35" s="15"/>
      <c r="E35" s="22"/>
      <c r="F35" s="20"/>
    </row>
    <row r="36" spans="1:11" s="59" customFormat="1" ht="15" customHeight="1" x14ac:dyDescent="0.25">
      <c r="A36" s="50"/>
      <c r="B36" s="47" t="s">
        <v>315</v>
      </c>
      <c r="C36" s="22">
        <v>500000</v>
      </c>
      <c r="D36" s="15"/>
      <c r="E36" s="22">
        <v>449523</v>
      </c>
      <c r="F36" s="20"/>
      <c r="G36" s="59" t="s">
        <v>284</v>
      </c>
      <c r="J36" s="60">
        <v>449523</v>
      </c>
    </row>
    <row r="37" spans="1:11" s="20" customFormat="1" ht="15" customHeight="1" x14ac:dyDescent="0.25">
      <c r="A37" s="119" t="s">
        <v>213</v>
      </c>
      <c r="B37" s="109"/>
      <c r="C37" s="22"/>
      <c r="D37" s="15"/>
      <c r="E37" s="22"/>
    </row>
    <row r="38" spans="1:11" s="20" customFormat="1" ht="15" customHeight="1" x14ac:dyDescent="0.25">
      <c r="A38" s="52"/>
      <c r="B38" s="47" t="s">
        <v>227</v>
      </c>
      <c r="C38" s="22"/>
      <c r="D38" s="15"/>
      <c r="E38" s="22"/>
    </row>
    <row r="39" spans="1:11" s="59" customFormat="1" ht="15" customHeight="1" x14ac:dyDescent="0.25">
      <c r="A39" s="50"/>
      <c r="B39" s="47" t="s">
        <v>214</v>
      </c>
      <c r="C39" s="22">
        <v>175000</v>
      </c>
      <c r="D39" s="15" t="s">
        <v>1</v>
      </c>
      <c r="E39" s="22">
        <v>175177</v>
      </c>
      <c r="F39" s="20"/>
    </row>
    <row r="40" spans="1:11" s="20" customFormat="1" x14ac:dyDescent="0.25">
      <c r="A40" s="108" t="s">
        <v>17</v>
      </c>
      <c r="B40" s="108"/>
      <c r="C40" s="15" t="s">
        <v>1</v>
      </c>
      <c r="D40" s="15" t="s">
        <v>1</v>
      </c>
      <c r="E40" s="15" t="s">
        <v>1</v>
      </c>
    </row>
    <row r="41" spans="1:11" s="59" customFormat="1" x14ac:dyDescent="0.25">
      <c r="A41" s="20"/>
      <c r="B41" s="18" t="s">
        <v>186</v>
      </c>
      <c r="C41" s="2">
        <v>100000</v>
      </c>
      <c r="D41" s="47" t="s">
        <v>1</v>
      </c>
      <c r="E41" s="3">
        <v>97460</v>
      </c>
      <c r="F41" s="20"/>
      <c r="G41" s="59" t="s">
        <v>288</v>
      </c>
      <c r="K41" s="60">
        <v>97460</v>
      </c>
    </row>
    <row r="42" spans="1:11" s="20" customFormat="1" x14ac:dyDescent="0.25">
      <c r="A42" s="108" t="s">
        <v>18</v>
      </c>
      <c r="B42" s="108"/>
      <c r="C42" s="15" t="s">
        <v>1</v>
      </c>
      <c r="D42" s="15" t="s">
        <v>1</v>
      </c>
      <c r="E42" s="15" t="s">
        <v>1</v>
      </c>
    </row>
    <row r="43" spans="1:11" s="20" customFormat="1" x14ac:dyDescent="0.25">
      <c r="A43" s="47"/>
      <c r="B43" s="47" t="s">
        <v>191</v>
      </c>
      <c r="C43" s="15"/>
      <c r="D43" s="15"/>
      <c r="E43" s="15"/>
    </row>
    <row r="44" spans="1:11" s="59" customFormat="1" x14ac:dyDescent="0.25">
      <c r="A44" s="47"/>
      <c r="B44" s="18" t="s">
        <v>204</v>
      </c>
      <c r="C44" s="2">
        <v>400000</v>
      </c>
      <c r="D44" s="47" t="s">
        <v>1</v>
      </c>
      <c r="E44" s="3">
        <v>404311</v>
      </c>
      <c r="F44" s="20"/>
      <c r="G44" s="59" t="s">
        <v>284</v>
      </c>
      <c r="J44" s="60">
        <v>404311</v>
      </c>
    </row>
    <row r="45" spans="1:11" s="20" customFormat="1" x14ac:dyDescent="0.25">
      <c r="A45" s="108" t="s">
        <v>215</v>
      </c>
      <c r="B45" s="108"/>
      <c r="C45" s="2"/>
      <c r="D45" s="47"/>
      <c r="E45" s="3"/>
    </row>
    <row r="46" spans="1:11" s="59" customFormat="1" x14ac:dyDescent="0.25">
      <c r="A46" s="47"/>
      <c r="B46" s="18" t="s">
        <v>216</v>
      </c>
      <c r="C46" s="2">
        <v>100000</v>
      </c>
      <c r="D46" s="47" t="s">
        <v>1</v>
      </c>
      <c r="E46" s="3">
        <v>100000</v>
      </c>
      <c r="F46" s="20"/>
    </row>
    <row r="47" spans="1:11" s="20" customFormat="1" x14ac:dyDescent="0.25">
      <c r="A47" s="108" t="s">
        <v>217</v>
      </c>
      <c r="B47" s="108"/>
      <c r="C47" s="2"/>
      <c r="D47" s="47"/>
      <c r="E47" s="3"/>
    </row>
    <row r="48" spans="1:11" s="59" customFormat="1" x14ac:dyDescent="0.25">
      <c r="A48" s="47"/>
      <c r="B48" s="35" t="s">
        <v>218</v>
      </c>
      <c r="C48" s="40">
        <v>500000</v>
      </c>
      <c r="D48" s="47" t="s">
        <v>1</v>
      </c>
      <c r="E48" s="3">
        <v>494473</v>
      </c>
      <c r="F48" s="20"/>
    </row>
    <row r="49" spans="1:17" s="20" customFormat="1" x14ac:dyDescent="0.25">
      <c r="A49" s="108" t="s">
        <v>290</v>
      </c>
      <c r="B49" s="108"/>
      <c r="C49" s="40"/>
      <c r="D49" s="47"/>
      <c r="E49" s="3"/>
    </row>
    <row r="50" spans="1:17" s="59" customFormat="1" x14ac:dyDescent="0.25">
      <c r="A50" s="47"/>
      <c r="B50" s="35" t="s">
        <v>219</v>
      </c>
      <c r="C50" s="37">
        <v>125000</v>
      </c>
      <c r="D50" s="49" t="s">
        <v>1</v>
      </c>
      <c r="E50" s="38">
        <v>125163</v>
      </c>
      <c r="F50" s="20"/>
    </row>
    <row r="51" spans="1:17" s="20" customFormat="1" x14ac:dyDescent="0.25">
      <c r="A51" s="108" t="s">
        <v>117</v>
      </c>
      <c r="B51" s="108"/>
      <c r="C51" s="15" t="s">
        <v>1</v>
      </c>
      <c r="D51" s="15" t="s">
        <v>1</v>
      </c>
      <c r="E51" s="15" t="s">
        <v>1</v>
      </c>
    </row>
    <row r="52" spans="1:17" s="59" customFormat="1" x14ac:dyDescent="0.25">
      <c r="A52" s="20"/>
      <c r="B52" s="18" t="s">
        <v>184</v>
      </c>
      <c r="C52" s="2">
        <v>100000</v>
      </c>
      <c r="D52" s="47" t="s">
        <v>1</v>
      </c>
      <c r="E52" s="3">
        <v>80719</v>
      </c>
      <c r="F52" s="20"/>
    </row>
    <row r="53" spans="1:17" s="20" customFormat="1" x14ac:dyDescent="0.25">
      <c r="A53" s="108" t="s">
        <v>20</v>
      </c>
      <c r="B53" s="108"/>
      <c r="C53" s="15" t="s">
        <v>1</v>
      </c>
      <c r="D53" s="15" t="s">
        <v>1</v>
      </c>
      <c r="E53" s="15" t="s">
        <v>1</v>
      </c>
    </row>
    <row r="54" spans="1:17" s="59" customFormat="1" x14ac:dyDescent="0.25">
      <c r="A54" s="20"/>
      <c r="B54" s="18" t="s">
        <v>21</v>
      </c>
      <c r="C54" s="2">
        <v>130000</v>
      </c>
      <c r="D54" s="47" t="s">
        <v>1</v>
      </c>
      <c r="E54" s="3">
        <v>130107</v>
      </c>
      <c r="F54" s="20"/>
      <c r="M54" s="115"/>
      <c r="N54" s="115"/>
      <c r="O54" s="61"/>
      <c r="P54" s="58"/>
      <c r="Q54" s="62"/>
    </row>
    <row r="55" spans="1:17" s="20" customFormat="1" x14ac:dyDescent="0.25">
      <c r="A55" s="108" t="s">
        <v>291</v>
      </c>
      <c r="B55" s="108"/>
      <c r="C55" s="37"/>
      <c r="D55" s="49"/>
      <c r="E55" s="38"/>
    </row>
    <row r="56" spans="1:17" s="59" customFormat="1" x14ac:dyDescent="0.25">
      <c r="A56" s="47"/>
      <c r="B56" s="35" t="s">
        <v>99</v>
      </c>
      <c r="C56" s="36">
        <v>400000</v>
      </c>
      <c r="D56" s="49" t="s">
        <v>1</v>
      </c>
      <c r="E56" s="38">
        <v>400359</v>
      </c>
      <c r="F56" s="20"/>
    </row>
    <row r="57" spans="1:17" s="20" customFormat="1" x14ac:dyDescent="0.25">
      <c r="A57" s="106" t="s">
        <v>220</v>
      </c>
      <c r="B57" s="106"/>
      <c r="C57" s="2"/>
      <c r="D57" s="47"/>
      <c r="E57" s="3"/>
      <c r="M57" s="23"/>
      <c r="N57" s="23"/>
      <c r="O57" s="2"/>
      <c r="P57" s="24"/>
      <c r="Q57" s="3"/>
    </row>
    <row r="58" spans="1:17" s="59" customFormat="1" x14ac:dyDescent="0.25">
      <c r="A58" s="20"/>
      <c r="B58" s="35" t="s">
        <v>221</v>
      </c>
      <c r="C58" s="37">
        <v>150000</v>
      </c>
      <c r="D58" s="49" t="s">
        <v>1</v>
      </c>
      <c r="E58" s="38">
        <v>150203</v>
      </c>
      <c r="F58" s="20"/>
      <c r="M58" s="63"/>
      <c r="N58" s="63"/>
      <c r="O58" s="61"/>
      <c r="P58" s="58"/>
      <c r="Q58" s="62"/>
    </row>
    <row r="59" spans="1:17" s="59" customFormat="1" x14ac:dyDescent="0.25">
      <c r="A59" s="108" t="s">
        <v>317</v>
      </c>
      <c r="B59" s="108"/>
      <c r="C59" s="37"/>
      <c r="D59" s="49"/>
      <c r="E59" s="38"/>
      <c r="F59" s="20"/>
      <c r="M59" s="63"/>
      <c r="N59" s="63"/>
      <c r="O59" s="61"/>
      <c r="P59" s="58"/>
      <c r="Q59" s="62"/>
    </row>
    <row r="60" spans="1:17" s="59" customFormat="1" x14ac:dyDescent="0.25">
      <c r="A60" s="20"/>
      <c r="B60" s="35" t="s">
        <v>318</v>
      </c>
      <c r="C60" s="37">
        <v>300000</v>
      </c>
      <c r="D60" s="49"/>
      <c r="E60" s="38">
        <v>302490</v>
      </c>
      <c r="F60" s="20"/>
      <c r="M60" s="63"/>
      <c r="N60" s="63"/>
      <c r="O60" s="61"/>
      <c r="P60" s="58"/>
      <c r="Q60" s="62"/>
    </row>
    <row r="61" spans="1:17" s="20" customFormat="1" x14ac:dyDescent="0.25">
      <c r="A61" s="108" t="s">
        <v>292</v>
      </c>
      <c r="B61" s="108"/>
      <c r="C61" s="15" t="s">
        <v>1</v>
      </c>
      <c r="D61" s="15" t="s">
        <v>1</v>
      </c>
      <c r="E61" s="15" t="s">
        <v>1</v>
      </c>
    </row>
    <row r="62" spans="1:17" s="59" customFormat="1" x14ac:dyDescent="0.25">
      <c r="A62" s="20"/>
      <c r="B62" s="35" t="s">
        <v>221</v>
      </c>
      <c r="C62" s="37">
        <v>200000</v>
      </c>
      <c r="D62" s="49" t="s">
        <v>1</v>
      </c>
      <c r="E62" s="38">
        <v>200234</v>
      </c>
      <c r="F62" s="20"/>
    </row>
    <row r="63" spans="1:17" s="20" customFormat="1" x14ac:dyDescent="0.25">
      <c r="A63" s="47" t="s">
        <v>1</v>
      </c>
      <c r="B63" s="47" t="s">
        <v>1</v>
      </c>
      <c r="C63" s="47" t="s">
        <v>1</v>
      </c>
      <c r="D63" s="47" t="s">
        <v>1</v>
      </c>
      <c r="E63" s="4">
        <f>SUM(E33:E62)</f>
        <v>4056628</v>
      </c>
      <c r="H63" s="64">
        <f>E63/$E$447</f>
        <v>6.1501336939114776E-2</v>
      </c>
      <c r="I63" s="20" t="s">
        <v>319</v>
      </c>
    </row>
    <row r="64" spans="1:17" s="20" customFormat="1" x14ac:dyDescent="0.25">
      <c r="A64" s="109" t="s">
        <v>320</v>
      </c>
      <c r="B64" s="109"/>
      <c r="C64" s="15" t="s">
        <v>1</v>
      </c>
      <c r="D64" s="15" t="s">
        <v>1</v>
      </c>
      <c r="E64" s="15" t="s">
        <v>1</v>
      </c>
      <c r="L64" s="110"/>
      <c r="M64" s="110"/>
    </row>
    <row r="65" spans="1:16" s="20" customFormat="1" x14ac:dyDescent="0.25">
      <c r="A65" s="113" t="s">
        <v>223</v>
      </c>
      <c r="B65" s="113"/>
      <c r="C65" s="15"/>
      <c r="D65" s="15"/>
      <c r="E65" s="15"/>
      <c r="L65" s="23"/>
      <c r="M65" s="23"/>
    </row>
    <row r="66" spans="1:16" s="65" customFormat="1" x14ac:dyDescent="0.25">
      <c r="A66" s="50"/>
      <c r="B66" s="47" t="s">
        <v>222</v>
      </c>
      <c r="C66" s="19">
        <v>175000</v>
      </c>
      <c r="D66" s="19" t="s">
        <v>1</v>
      </c>
      <c r="E66" s="19">
        <v>175092</v>
      </c>
      <c r="F66" s="20"/>
      <c r="L66" s="66"/>
      <c r="M66" s="66"/>
    </row>
    <row r="67" spans="1:16" s="20" customFormat="1" ht="15" customHeight="1" x14ac:dyDescent="0.25">
      <c r="A67" s="108" t="s">
        <v>115</v>
      </c>
      <c r="B67" s="108"/>
      <c r="C67" s="15" t="s">
        <v>1</v>
      </c>
      <c r="D67" s="15" t="s">
        <v>1</v>
      </c>
      <c r="E67" s="15" t="s">
        <v>1</v>
      </c>
    </row>
    <row r="68" spans="1:16" s="65" customFormat="1" x14ac:dyDescent="0.25">
      <c r="A68" s="20"/>
      <c r="B68" s="18" t="s">
        <v>188</v>
      </c>
      <c r="C68" s="2">
        <v>300000</v>
      </c>
      <c r="D68" s="47" t="s">
        <v>1</v>
      </c>
      <c r="E68" s="3">
        <v>319718</v>
      </c>
      <c r="F68" s="20"/>
      <c r="G68" s="65" t="s">
        <v>288</v>
      </c>
      <c r="K68" s="67">
        <v>319718</v>
      </c>
    </row>
    <row r="69" spans="1:16" s="20" customFormat="1" x14ac:dyDescent="0.25">
      <c r="A69" s="108" t="s">
        <v>114</v>
      </c>
      <c r="B69" s="108"/>
      <c r="C69" s="15" t="s">
        <v>1</v>
      </c>
      <c r="D69" s="15" t="s">
        <v>1</v>
      </c>
      <c r="E69" s="15" t="s">
        <v>1</v>
      </c>
      <c r="L69" s="110"/>
      <c r="M69" s="110"/>
      <c r="N69" s="2"/>
      <c r="O69" s="24"/>
      <c r="P69" s="3"/>
    </row>
    <row r="70" spans="1:16" s="65" customFormat="1" x14ac:dyDescent="0.25">
      <c r="A70" s="18"/>
      <c r="B70" s="18" t="s">
        <v>285</v>
      </c>
      <c r="C70" s="2">
        <v>165000</v>
      </c>
      <c r="D70" s="47" t="s">
        <v>1</v>
      </c>
      <c r="E70" s="3">
        <v>173384</v>
      </c>
      <c r="F70" s="20"/>
      <c r="G70" s="65" t="s">
        <v>288</v>
      </c>
      <c r="K70" s="67">
        <v>173384</v>
      </c>
    </row>
    <row r="71" spans="1:16" s="20" customFormat="1" x14ac:dyDescent="0.25">
      <c r="A71" s="108" t="s">
        <v>224</v>
      </c>
      <c r="B71" s="108"/>
      <c r="C71" s="2"/>
      <c r="D71" s="47"/>
      <c r="E71" s="3"/>
    </row>
    <row r="72" spans="1:16" s="20" customFormat="1" x14ac:dyDescent="0.25">
      <c r="A72" s="47"/>
      <c r="B72" s="47" t="s">
        <v>226</v>
      </c>
      <c r="C72" s="2"/>
      <c r="D72" s="47"/>
      <c r="E72" s="3"/>
    </row>
    <row r="73" spans="1:16" s="65" customFormat="1" x14ac:dyDescent="0.25">
      <c r="A73" s="18"/>
      <c r="B73" s="18" t="s">
        <v>225</v>
      </c>
      <c r="C73" s="2">
        <v>1000000</v>
      </c>
      <c r="D73" s="47" t="s">
        <v>1</v>
      </c>
      <c r="E73" s="3">
        <v>1021697</v>
      </c>
      <c r="F73" s="20"/>
    </row>
    <row r="74" spans="1:16" s="20" customFormat="1" x14ac:dyDescent="0.25">
      <c r="A74" s="47" t="s">
        <v>1</v>
      </c>
      <c r="B74" s="47" t="s">
        <v>1</v>
      </c>
      <c r="C74" s="47" t="s">
        <v>1</v>
      </c>
      <c r="D74" s="47" t="s">
        <v>1</v>
      </c>
      <c r="E74" s="4">
        <f>SUM(E66:E73)</f>
        <v>1689891</v>
      </c>
      <c r="H74" s="26">
        <f>E74/$E$447</f>
        <v>2.5619937490294308E-2</v>
      </c>
      <c r="L74" s="110"/>
      <c r="M74" s="110"/>
    </row>
    <row r="75" spans="1:16" s="20" customFormat="1" x14ac:dyDescent="0.25">
      <c r="A75" s="107" t="s">
        <v>321</v>
      </c>
      <c r="B75" s="107"/>
      <c r="C75" s="47"/>
      <c r="D75" s="47"/>
      <c r="E75" s="30"/>
      <c r="H75" s="26"/>
      <c r="L75" s="48"/>
      <c r="M75" s="48"/>
    </row>
    <row r="76" spans="1:16" s="20" customFormat="1" x14ac:dyDescent="0.25">
      <c r="A76" s="82" t="s">
        <v>328</v>
      </c>
      <c r="B76" s="83"/>
      <c r="C76" s="47"/>
      <c r="D76" s="47"/>
      <c r="E76" s="30"/>
      <c r="H76" s="26"/>
      <c r="L76" s="48"/>
      <c r="M76" s="48"/>
    </row>
    <row r="77" spans="1:16" s="20" customFormat="1" x14ac:dyDescent="0.25">
      <c r="A77" s="51"/>
      <c r="B77" s="47" t="s">
        <v>322</v>
      </c>
      <c r="C77" s="47"/>
      <c r="D77" s="47"/>
      <c r="E77" s="30"/>
      <c r="H77" s="26"/>
      <c r="L77" s="48"/>
      <c r="M77" s="48"/>
    </row>
    <row r="78" spans="1:16" s="59" customFormat="1" x14ac:dyDescent="0.25">
      <c r="A78" s="47"/>
      <c r="B78" s="47" t="s">
        <v>323</v>
      </c>
      <c r="C78" s="31">
        <v>140000</v>
      </c>
      <c r="D78" s="47" t="s">
        <v>1</v>
      </c>
      <c r="E78" s="41">
        <v>139309</v>
      </c>
      <c r="F78" s="20"/>
      <c r="H78" s="72">
        <f>E78/$E$447</f>
        <v>2.1120225339003578E-3</v>
      </c>
      <c r="K78" s="60">
        <v>139309</v>
      </c>
      <c r="L78" s="63"/>
      <c r="M78" s="63"/>
    </row>
    <row r="79" spans="1:16" s="20" customFormat="1" x14ac:dyDescent="0.25">
      <c r="A79" s="47"/>
      <c r="B79" s="47"/>
      <c r="C79" s="47"/>
      <c r="D79" s="47"/>
      <c r="E79" s="30"/>
      <c r="H79" s="26"/>
      <c r="L79" s="48"/>
      <c r="M79" s="48"/>
    </row>
    <row r="80" spans="1:16" s="20" customFormat="1" x14ac:dyDescent="0.25">
      <c r="A80" s="109" t="s">
        <v>324</v>
      </c>
      <c r="B80" s="109"/>
      <c r="C80" s="15" t="s">
        <v>1</v>
      </c>
      <c r="D80" s="15" t="s">
        <v>1</v>
      </c>
      <c r="E80" s="15" t="s">
        <v>1</v>
      </c>
    </row>
    <row r="81" spans="1:18" s="20" customFormat="1" x14ac:dyDescent="0.25">
      <c r="A81" s="108" t="s">
        <v>116</v>
      </c>
      <c r="B81" s="108"/>
      <c r="C81" s="15" t="s">
        <v>1</v>
      </c>
      <c r="D81" s="15" t="s">
        <v>1</v>
      </c>
      <c r="E81" s="15" t="s">
        <v>1</v>
      </c>
      <c r="L81" s="110"/>
      <c r="M81" s="110"/>
      <c r="N81" s="2"/>
      <c r="O81" s="24"/>
      <c r="P81" s="3"/>
    </row>
    <row r="82" spans="1:18" s="20" customFormat="1" x14ac:dyDescent="0.25">
      <c r="A82" s="47"/>
      <c r="B82" s="47" t="s">
        <v>118</v>
      </c>
      <c r="C82" s="15"/>
      <c r="D82" s="15"/>
      <c r="E82" s="15"/>
      <c r="L82" s="110"/>
      <c r="M82" s="110"/>
      <c r="N82" s="2"/>
      <c r="O82" s="24"/>
      <c r="P82" s="3"/>
    </row>
    <row r="83" spans="1:18" s="59" customFormat="1" x14ac:dyDescent="0.25">
      <c r="A83" s="18"/>
      <c r="B83" s="18" t="s">
        <v>22</v>
      </c>
      <c r="C83" s="2">
        <v>700000</v>
      </c>
      <c r="D83" s="47" t="s">
        <v>1</v>
      </c>
      <c r="E83" s="3">
        <v>700252</v>
      </c>
      <c r="F83" s="20"/>
    </row>
    <row r="84" spans="1:18" s="20" customFormat="1" ht="14.25" customHeight="1" x14ac:dyDescent="0.25">
      <c r="A84" s="108" t="s">
        <v>192</v>
      </c>
      <c r="B84" s="108"/>
      <c r="C84" s="15" t="s">
        <v>1</v>
      </c>
      <c r="D84" s="15" t="s">
        <v>1</v>
      </c>
      <c r="E84" s="15" t="s">
        <v>1</v>
      </c>
      <c r="K84" s="114">
        <v>1053212</v>
      </c>
      <c r="L84" s="110"/>
      <c r="M84" s="2"/>
      <c r="N84" s="24"/>
      <c r="O84" s="3"/>
    </row>
    <row r="85" spans="1:18" s="59" customFormat="1" x14ac:dyDescent="0.25">
      <c r="A85" s="20"/>
      <c r="B85" s="18" t="s">
        <v>189</v>
      </c>
      <c r="C85" s="2">
        <v>1000000</v>
      </c>
      <c r="D85" s="47" t="s">
        <v>1</v>
      </c>
      <c r="E85" s="3">
        <v>1053212</v>
      </c>
      <c r="F85" s="20"/>
      <c r="H85" s="59" t="s">
        <v>288</v>
      </c>
    </row>
    <row r="86" spans="1:18" s="20" customFormat="1" x14ac:dyDescent="0.25">
      <c r="A86" s="47" t="s">
        <v>1</v>
      </c>
      <c r="B86" s="47" t="s">
        <v>1</v>
      </c>
      <c r="C86" s="47" t="s">
        <v>1</v>
      </c>
      <c r="D86" s="47" t="s">
        <v>1</v>
      </c>
      <c r="E86" s="4">
        <f>SUM(E83:E85)</f>
        <v>1753464</v>
      </c>
      <c r="H86" s="64">
        <f>E86/$E$447</f>
        <v>2.6583748934979484E-2</v>
      </c>
    </row>
    <row r="87" spans="1:18" s="20" customFormat="1" x14ac:dyDescent="0.25">
      <c r="A87" s="109" t="s">
        <v>325</v>
      </c>
      <c r="B87" s="109"/>
      <c r="C87" s="15" t="s">
        <v>1</v>
      </c>
      <c r="D87" s="15" t="s">
        <v>1</v>
      </c>
      <c r="E87" s="15" t="s">
        <v>1</v>
      </c>
    </row>
    <row r="88" spans="1:18" s="20" customFormat="1" x14ac:dyDescent="0.25">
      <c r="A88" s="108" t="s">
        <v>411</v>
      </c>
      <c r="B88" s="108"/>
      <c r="C88" s="15" t="s">
        <v>1</v>
      </c>
      <c r="D88" s="15" t="s">
        <v>1</v>
      </c>
      <c r="E88" s="15" t="s">
        <v>1</v>
      </c>
      <c r="K88" s="110"/>
      <c r="L88" s="110"/>
      <c r="M88" s="2"/>
      <c r="N88" s="24"/>
      <c r="O88" s="3"/>
    </row>
    <row r="89" spans="1:18" s="59" customFormat="1" ht="15.75" customHeight="1" x14ac:dyDescent="0.25">
      <c r="A89" s="20"/>
      <c r="B89" s="18" t="s">
        <v>185</v>
      </c>
      <c r="C89" s="2">
        <v>500000</v>
      </c>
      <c r="D89" s="47" t="s">
        <v>1</v>
      </c>
      <c r="E89" s="3">
        <v>505868</v>
      </c>
      <c r="F89" s="20"/>
      <c r="H89" s="59" t="s">
        <v>288</v>
      </c>
      <c r="K89" s="60">
        <v>505868</v>
      </c>
    </row>
    <row r="90" spans="1:18" s="20" customFormat="1" x14ac:dyDescent="0.25">
      <c r="A90" s="108" t="s">
        <v>23</v>
      </c>
      <c r="B90" s="108"/>
      <c r="C90" s="15" t="s">
        <v>1</v>
      </c>
      <c r="D90" s="15" t="s">
        <v>1</v>
      </c>
      <c r="E90" s="15" t="s">
        <v>1</v>
      </c>
    </row>
    <row r="91" spans="1:18" s="20" customFormat="1" x14ac:dyDescent="0.25">
      <c r="A91" s="47"/>
      <c r="B91" s="47" t="s">
        <v>119</v>
      </c>
      <c r="C91" s="15"/>
      <c r="D91" s="15"/>
      <c r="E91" s="15"/>
      <c r="M91" s="110"/>
      <c r="N91" s="110"/>
      <c r="P91" s="2"/>
      <c r="Q91" s="24"/>
      <c r="R91" s="3"/>
    </row>
    <row r="92" spans="1:18" s="59" customFormat="1" x14ac:dyDescent="0.25">
      <c r="A92" s="20"/>
      <c r="B92" s="18" t="s">
        <v>24</v>
      </c>
      <c r="C92" s="2">
        <v>450000</v>
      </c>
      <c r="D92" s="47" t="s">
        <v>1</v>
      </c>
      <c r="E92" s="3">
        <v>451425</v>
      </c>
      <c r="F92" s="20"/>
    </row>
    <row r="93" spans="1:18" s="20" customFormat="1" x14ac:dyDescent="0.25">
      <c r="B93" s="18" t="s">
        <v>120</v>
      </c>
      <c r="C93" s="2"/>
      <c r="D93" s="47"/>
      <c r="E93" s="3"/>
      <c r="L93" s="110"/>
      <c r="M93" s="110"/>
      <c r="N93" s="2"/>
      <c r="O93" s="24"/>
      <c r="P93" s="3"/>
    </row>
    <row r="94" spans="1:18" s="59" customFormat="1" x14ac:dyDescent="0.25">
      <c r="A94" s="20"/>
      <c r="B94" s="18" t="s">
        <v>25</v>
      </c>
      <c r="C94" s="2">
        <v>100000</v>
      </c>
      <c r="D94" s="47" t="s">
        <v>1</v>
      </c>
      <c r="E94" s="3">
        <v>97503</v>
      </c>
      <c r="F94" s="20"/>
      <c r="L94" s="115"/>
      <c r="M94" s="115"/>
      <c r="N94" s="61"/>
      <c r="O94" s="58"/>
      <c r="P94" s="62"/>
    </row>
    <row r="95" spans="1:18" s="20" customFormat="1" x14ac:dyDescent="0.25">
      <c r="A95" s="47" t="s">
        <v>1</v>
      </c>
      <c r="B95" s="47" t="s">
        <v>1</v>
      </c>
      <c r="C95" s="47" t="s">
        <v>1</v>
      </c>
      <c r="D95" s="47" t="s">
        <v>1</v>
      </c>
      <c r="E95" s="4">
        <f>SUM(E89:E94)</f>
        <v>1054796</v>
      </c>
      <c r="H95" s="26">
        <f>E95/$E$447</f>
        <v>1.5991450090575354E-2</v>
      </c>
    </row>
    <row r="96" spans="1:18" s="20" customFormat="1" x14ac:dyDescent="0.25">
      <c r="A96" s="109" t="s">
        <v>326</v>
      </c>
      <c r="B96" s="109"/>
      <c r="C96" s="15" t="s">
        <v>1</v>
      </c>
      <c r="D96" s="15" t="s">
        <v>1</v>
      </c>
      <c r="E96" s="15" t="s">
        <v>1</v>
      </c>
    </row>
    <row r="97" spans="1:17" s="20" customFormat="1" x14ac:dyDescent="0.25">
      <c r="A97" s="108" t="s">
        <v>121</v>
      </c>
      <c r="B97" s="108"/>
      <c r="C97" s="15" t="s">
        <v>1</v>
      </c>
      <c r="D97" s="15" t="s">
        <v>1</v>
      </c>
      <c r="E97" s="15" t="s">
        <v>1</v>
      </c>
    </row>
    <row r="98" spans="1:17" s="59" customFormat="1" ht="15" customHeight="1" x14ac:dyDescent="0.25">
      <c r="A98" s="18"/>
      <c r="B98" s="18" t="s">
        <v>26</v>
      </c>
      <c r="C98" s="2">
        <v>580000</v>
      </c>
      <c r="D98" s="47" t="s">
        <v>1</v>
      </c>
      <c r="E98" s="3">
        <v>580285</v>
      </c>
      <c r="F98" s="20"/>
    </row>
    <row r="99" spans="1:17" s="20" customFormat="1" x14ac:dyDescent="0.25">
      <c r="A99" s="108" t="s">
        <v>193</v>
      </c>
      <c r="B99" s="108"/>
      <c r="C99" s="15" t="s">
        <v>1</v>
      </c>
      <c r="D99" s="15" t="s">
        <v>1</v>
      </c>
      <c r="E99" s="15" t="s">
        <v>1</v>
      </c>
    </row>
    <row r="100" spans="1:17" s="20" customFormat="1" x14ac:dyDescent="0.25">
      <c r="A100" s="47"/>
      <c r="B100" s="47" t="s">
        <v>122</v>
      </c>
      <c r="C100" s="15"/>
      <c r="D100" s="15"/>
      <c r="E100" s="15"/>
    </row>
    <row r="101" spans="1:17" s="59" customFormat="1" x14ac:dyDescent="0.25">
      <c r="A101" s="20"/>
      <c r="B101" s="18" t="s">
        <v>27</v>
      </c>
      <c r="C101" s="2">
        <v>125000</v>
      </c>
      <c r="D101" s="47" t="s">
        <v>1</v>
      </c>
      <c r="E101" s="3">
        <v>126823</v>
      </c>
      <c r="F101" s="20"/>
      <c r="M101" s="115"/>
      <c r="N101" s="115"/>
      <c r="O101" s="61"/>
      <c r="P101" s="58"/>
      <c r="Q101" s="62"/>
    </row>
    <row r="102" spans="1:17" s="20" customFormat="1" x14ac:dyDescent="0.25">
      <c r="A102" s="106" t="s">
        <v>232</v>
      </c>
      <c r="B102" s="106"/>
      <c r="C102" s="2"/>
      <c r="D102" s="47"/>
      <c r="E102" s="3"/>
      <c r="M102" s="23"/>
      <c r="N102" s="23"/>
      <c r="O102" s="2"/>
      <c r="P102" s="24"/>
      <c r="Q102" s="3"/>
    </row>
    <row r="103" spans="1:17" s="20" customFormat="1" x14ac:dyDescent="0.25">
      <c r="B103" s="47" t="s">
        <v>228</v>
      </c>
      <c r="C103" s="2"/>
      <c r="D103" s="47"/>
      <c r="E103" s="3"/>
      <c r="M103" s="23"/>
      <c r="N103" s="23"/>
      <c r="O103" s="2"/>
      <c r="P103" s="24"/>
      <c r="Q103" s="3"/>
    </row>
    <row r="104" spans="1:17" s="59" customFormat="1" x14ac:dyDescent="0.25">
      <c r="A104" s="20"/>
      <c r="B104" s="18" t="s">
        <v>229</v>
      </c>
      <c r="C104" s="2">
        <v>500000</v>
      </c>
      <c r="D104" s="47" t="s">
        <v>1</v>
      </c>
      <c r="E104" s="3">
        <v>500505</v>
      </c>
      <c r="F104" s="20"/>
      <c r="M104" s="63"/>
      <c r="N104" s="63"/>
      <c r="O104" s="61"/>
      <c r="P104" s="58"/>
      <c r="Q104" s="62"/>
    </row>
    <row r="105" spans="1:17" s="20" customFormat="1" x14ac:dyDescent="0.25">
      <c r="A105" s="47" t="s">
        <v>1</v>
      </c>
      <c r="B105" s="47" t="s">
        <v>1</v>
      </c>
      <c r="C105" s="47" t="s">
        <v>1</v>
      </c>
      <c r="D105" s="47" t="s">
        <v>1</v>
      </c>
      <c r="E105" s="4">
        <f>SUM(E98:E104)</f>
        <v>1207613</v>
      </c>
      <c r="H105" s="26">
        <f>E105/$E$447</f>
        <v>1.8308263416082327E-2</v>
      </c>
    </row>
    <row r="106" spans="1:17" s="20" customFormat="1" x14ac:dyDescent="0.25">
      <c r="A106" s="107" t="s">
        <v>327</v>
      </c>
      <c r="B106" s="107"/>
      <c r="C106" s="47"/>
      <c r="D106" s="47"/>
      <c r="E106" s="30"/>
      <c r="H106" s="26"/>
    </row>
    <row r="107" spans="1:17" s="20" customFormat="1" x14ac:dyDescent="0.25">
      <c r="A107" s="106" t="s">
        <v>231</v>
      </c>
      <c r="B107" s="106"/>
      <c r="C107" s="47"/>
      <c r="D107" s="47"/>
      <c r="E107" s="30"/>
      <c r="H107" s="26"/>
    </row>
    <row r="108" spans="1:17" s="59" customFormat="1" x14ac:dyDescent="0.25">
      <c r="A108" s="51"/>
      <c r="B108" s="49" t="s">
        <v>230</v>
      </c>
      <c r="C108" s="31">
        <v>850000</v>
      </c>
      <c r="D108" s="47" t="s">
        <v>1</v>
      </c>
      <c r="E108" s="41">
        <v>850493</v>
      </c>
      <c r="F108" s="20"/>
      <c r="H108" s="72">
        <f>E108/$E$447</f>
        <v>1.2894072751398094E-2</v>
      </c>
    </row>
    <row r="109" spans="1:17" s="20" customFormat="1" x14ac:dyDescent="0.25">
      <c r="A109" s="47"/>
      <c r="B109" s="47"/>
      <c r="C109" s="47"/>
      <c r="D109" s="47"/>
      <c r="E109" s="30"/>
      <c r="H109" s="26"/>
    </row>
    <row r="110" spans="1:17" s="20" customFormat="1" x14ac:dyDescent="0.25">
      <c r="A110" s="109" t="s">
        <v>341</v>
      </c>
      <c r="B110" s="109"/>
      <c r="C110" s="15" t="s">
        <v>1</v>
      </c>
      <c r="D110" s="15" t="s">
        <v>1</v>
      </c>
      <c r="E110" s="15" t="s">
        <v>1</v>
      </c>
    </row>
    <row r="111" spans="1:17" s="20" customFormat="1" x14ac:dyDescent="0.25">
      <c r="A111" s="108" t="s">
        <v>28</v>
      </c>
      <c r="B111" s="108"/>
      <c r="C111" s="15" t="s">
        <v>1</v>
      </c>
      <c r="D111" s="15" t="s">
        <v>1</v>
      </c>
      <c r="E111" s="15" t="s">
        <v>1</v>
      </c>
    </row>
    <row r="112" spans="1:17" s="59" customFormat="1" x14ac:dyDescent="0.25">
      <c r="A112" s="20"/>
      <c r="B112" s="18" t="s">
        <v>29</v>
      </c>
      <c r="C112" s="2">
        <v>135000</v>
      </c>
      <c r="D112" s="47" t="s">
        <v>1</v>
      </c>
      <c r="E112" s="3">
        <v>135664</v>
      </c>
      <c r="F112" s="20"/>
    </row>
    <row r="113" spans="1:18" s="59" customFormat="1" x14ac:dyDescent="0.25">
      <c r="A113" s="108" t="s">
        <v>331</v>
      </c>
      <c r="B113" s="108"/>
      <c r="C113" s="2"/>
      <c r="D113" s="47"/>
      <c r="E113" s="3"/>
      <c r="F113" s="20"/>
      <c r="K113" s="62"/>
    </row>
    <row r="114" spans="1:18" s="59" customFormat="1" x14ac:dyDescent="0.25">
      <c r="A114" s="20"/>
      <c r="B114" s="73" t="s">
        <v>332</v>
      </c>
      <c r="C114" s="2">
        <v>650000</v>
      </c>
      <c r="D114" s="47" t="s">
        <v>1</v>
      </c>
      <c r="E114" s="3">
        <v>650793</v>
      </c>
      <c r="F114" s="20"/>
      <c r="K114" s="62"/>
    </row>
    <row r="115" spans="1:18" s="20" customFormat="1" x14ac:dyDescent="0.25">
      <c r="A115" s="108" t="s">
        <v>330</v>
      </c>
      <c r="B115" s="108"/>
      <c r="C115" s="2"/>
      <c r="D115" s="47"/>
      <c r="E115" s="3"/>
    </row>
    <row r="116" spans="1:18" s="59" customFormat="1" x14ac:dyDescent="0.25">
      <c r="A116" s="47"/>
      <c r="B116" s="47" t="s">
        <v>329</v>
      </c>
      <c r="C116" s="2">
        <v>500000</v>
      </c>
      <c r="D116" s="47" t="s">
        <v>1</v>
      </c>
      <c r="E116" s="3">
        <v>500435</v>
      </c>
      <c r="F116" s="20"/>
    </row>
    <row r="117" spans="1:18" s="20" customFormat="1" x14ac:dyDescent="0.25">
      <c r="A117" s="108" t="s">
        <v>194</v>
      </c>
      <c r="B117" s="108"/>
      <c r="C117" s="15" t="s">
        <v>1</v>
      </c>
      <c r="D117" s="15" t="s">
        <v>1</v>
      </c>
      <c r="E117" s="15" t="s">
        <v>1</v>
      </c>
      <c r="H117" s="20" t="s">
        <v>288</v>
      </c>
    </row>
    <row r="118" spans="1:18" s="59" customFormat="1" x14ac:dyDescent="0.25">
      <c r="A118" s="20"/>
      <c r="B118" s="18" t="s">
        <v>30</v>
      </c>
      <c r="C118" s="2">
        <v>250000</v>
      </c>
      <c r="D118" s="47" t="s">
        <v>1</v>
      </c>
      <c r="E118" s="3">
        <v>250024</v>
      </c>
      <c r="F118" s="20"/>
      <c r="K118" s="62">
        <v>250024</v>
      </c>
    </row>
    <row r="119" spans="1:18" s="59" customFormat="1" x14ac:dyDescent="0.25">
      <c r="A119" s="20"/>
      <c r="B119" s="18" t="s">
        <v>31</v>
      </c>
      <c r="C119" s="2">
        <v>240000</v>
      </c>
      <c r="D119" s="47" t="s">
        <v>1</v>
      </c>
      <c r="E119" s="3">
        <v>240102</v>
      </c>
      <c r="F119" s="20"/>
      <c r="K119" s="62">
        <v>240102</v>
      </c>
    </row>
    <row r="120" spans="1:18" s="20" customFormat="1" x14ac:dyDescent="0.25">
      <c r="A120" s="108" t="s">
        <v>293</v>
      </c>
      <c r="B120" s="108"/>
      <c r="C120" s="15" t="s">
        <v>1</v>
      </c>
      <c r="D120" s="15" t="s">
        <v>1</v>
      </c>
      <c r="E120" s="15" t="s">
        <v>1</v>
      </c>
      <c r="N120" s="110"/>
      <c r="O120" s="110"/>
      <c r="P120" s="2"/>
      <c r="Q120" s="24"/>
      <c r="R120" s="3"/>
    </row>
    <row r="121" spans="1:18" s="59" customFormat="1" ht="15" customHeight="1" x14ac:dyDescent="0.25">
      <c r="A121" s="18"/>
      <c r="B121" s="18" t="s">
        <v>32</v>
      </c>
      <c r="C121" s="2">
        <v>125000</v>
      </c>
      <c r="D121" s="47" t="s">
        <v>1</v>
      </c>
      <c r="E121" s="3">
        <v>125049</v>
      </c>
      <c r="F121" s="20"/>
      <c r="N121" s="115"/>
      <c r="O121" s="115"/>
      <c r="P121" s="61"/>
      <c r="Q121" s="58"/>
      <c r="R121" s="62"/>
    </row>
    <row r="122" spans="1:18" s="59" customFormat="1" ht="15" customHeight="1" x14ac:dyDescent="0.25">
      <c r="A122" s="18"/>
      <c r="B122" s="18" t="s">
        <v>333</v>
      </c>
      <c r="C122" s="2">
        <v>200000</v>
      </c>
      <c r="D122" s="47" t="s">
        <v>1</v>
      </c>
      <c r="E122" s="3">
        <v>200079</v>
      </c>
      <c r="F122" s="20"/>
      <c r="N122" s="63"/>
      <c r="O122" s="63"/>
      <c r="P122" s="61"/>
      <c r="Q122" s="58"/>
      <c r="R122" s="62"/>
    </row>
    <row r="123" spans="1:18" s="59" customFormat="1" ht="15" customHeight="1" x14ac:dyDescent="0.25">
      <c r="A123" s="18"/>
      <c r="B123" s="18" t="s">
        <v>33</v>
      </c>
      <c r="C123" s="2">
        <v>100000</v>
      </c>
      <c r="D123" s="47" t="s">
        <v>1</v>
      </c>
      <c r="E123" s="3">
        <v>100040</v>
      </c>
      <c r="F123" s="20"/>
    </row>
    <row r="124" spans="1:18" s="20" customFormat="1" ht="15" customHeight="1" x14ac:dyDescent="0.25">
      <c r="A124" s="108" t="s">
        <v>294</v>
      </c>
      <c r="B124" s="108"/>
      <c r="C124" s="2"/>
      <c r="D124" s="47"/>
      <c r="E124" s="3"/>
    </row>
    <row r="125" spans="1:18" s="59" customFormat="1" ht="15" customHeight="1" x14ac:dyDescent="0.25">
      <c r="A125" s="47"/>
      <c r="B125" s="47" t="s">
        <v>334</v>
      </c>
      <c r="C125" s="2">
        <v>700000</v>
      </c>
      <c r="D125" s="47"/>
      <c r="E125" s="3">
        <v>700165</v>
      </c>
      <c r="F125" s="20"/>
    </row>
    <row r="126" spans="1:18" s="59" customFormat="1" ht="15" customHeight="1" x14ac:dyDescent="0.25">
      <c r="A126" s="18"/>
      <c r="B126" s="18" t="s">
        <v>233</v>
      </c>
      <c r="C126" s="2">
        <v>1250000</v>
      </c>
      <c r="D126" s="47" t="s">
        <v>1</v>
      </c>
      <c r="E126" s="3">
        <v>1250296</v>
      </c>
      <c r="F126" s="20"/>
    </row>
    <row r="127" spans="1:18" s="20" customFormat="1" x14ac:dyDescent="0.25">
      <c r="A127" s="108" t="s">
        <v>195</v>
      </c>
      <c r="B127" s="108"/>
      <c r="C127" s="15" t="s">
        <v>1</v>
      </c>
      <c r="D127" s="15" t="s">
        <v>1</v>
      </c>
      <c r="E127" s="15" t="s">
        <v>1</v>
      </c>
    </row>
    <row r="128" spans="1:18" s="20" customFormat="1" x14ac:dyDescent="0.25">
      <c r="A128" s="47"/>
      <c r="B128" s="47" t="s">
        <v>124</v>
      </c>
      <c r="C128" s="15"/>
      <c r="D128" s="15"/>
      <c r="E128" s="15"/>
    </row>
    <row r="129" spans="1:20" s="59" customFormat="1" x14ac:dyDescent="0.25">
      <c r="A129" s="20"/>
      <c r="B129" s="18" t="s">
        <v>34</v>
      </c>
      <c r="C129" s="2">
        <v>500000</v>
      </c>
      <c r="D129" s="47" t="s">
        <v>1</v>
      </c>
      <c r="E129" s="3">
        <v>498223</v>
      </c>
      <c r="F129" s="20"/>
    </row>
    <row r="130" spans="1:20" s="20" customFormat="1" x14ac:dyDescent="0.25">
      <c r="A130" s="108" t="s">
        <v>335</v>
      </c>
      <c r="B130" s="108"/>
      <c r="C130" s="2"/>
      <c r="D130" s="47"/>
      <c r="E130" s="3"/>
    </row>
    <row r="131" spans="1:20" s="20" customFormat="1" x14ac:dyDescent="0.25">
      <c r="B131" s="47" t="s">
        <v>336</v>
      </c>
      <c r="C131" s="2"/>
      <c r="D131" s="47"/>
      <c r="E131" s="3"/>
    </row>
    <row r="132" spans="1:20" s="59" customFormat="1" x14ac:dyDescent="0.25">
      <c r="A132" s="20"/>
      <c r="B132" s="35" t="s">
        <v>337</v>
      </c>
      <c r="C132" s="36">
        <v>920000</v>
      </c>
      <c r="D132" s="31" t="s">
        <v>1</v>
      </c>
      <c r="E132" s="19">
        <v>956894</v>
      </c>
      <c r="F132" s="20"/>
    </row>
    <row r="133" spans="1:20" s="20" customFormat="1" x14ac:dyDescent="0.25">
      <c r="A133" s="106" t="s">
        <v>338</v>
      </c>
      <c r="B133" s="106"/>
      <c r="C133" s="36"/>
      <c r="D133" s="31"/>
      <c r="E133" s="19"/>
    </row>
    <row r="134" spans="1:20" s="59" customFormat="1" x14ac:dyDescent="0.25">
      <c r="A134" s="20"/>
      <c r="B134" s="74" t="s">
        <v>339</v>
      </c>
      <c r="C134" s="75">
        <v>2150000</v>
      </c>
      <c r="D134" s="31" t="s">
        <v>1</v>
      </c>
      <c r="E134" s="19">
        <v>2260862</v>
      </c>
      <c r="F134" s="20"/>
    </row>
    <row r="135" spans="1:20" s="20" customFormat="1" x14ac:dyDescent="0.25">
      <c r="A135" s="108" t="s">
        <v>123</v>
      </c>
      <c r="B135" s="108"/>
      <c r="C135" s="15" t="s">
        <v>1</v>
      </c>
      <c r="D135" s="15" t="s">
        <v>1</v>
      </c>
      <c r="E135" s="15" t="s">
        <v>1</v>
      </c>
    </row>
    <row r="136" spans="1:20" s="59" customFormat="1" x14ac:dyDescent="0.25">
      <c r="A136" s="18"/>
      <c r="B136" s="18" t="s">
        <v>33</v>
      </c>
      <c r="C136" s="2">
        <v>200000</v>
      </c>
      <c r="D136" s="47" t="s">
        <v>1</v>
      </c>
      <c r="E136" s="3">
        <v>219826</v>
      </c>
      <c r="F136" s="20"/>
    </row>
    <row r="137" spans="1:20" s="20" customFormat="1" x14ac:dyDescent="0.25">
      <c r="A137" s="108" t="s">
        <v>35</v>
      </c>
      <c r="B137" s="108"/>
      <c r="C137" s="2"/>
      <c r="D137" s="47"/>
      <c r="E137" s="3"/>
    </row>
    <row r="138" spans="1:20" s="20" customFormat="1" x14ac:dyDescent="0.25">
      <c r="A138" s="18"/>
      <c r="B138" s="18" t="s">
        <v>36</v>
      </c>
      <c r="C138" s="2">
        <v>350000</v>
      </c>
      <c r="D138" s="47" t="s">
        <v>1</v>
      </c>
      <c r="E138" s="3">
        <v>367918</v>
      </c>
      <c r="M138" s="110"/>
      <c r="N138" s="110"/>
      <c r="P138" s="110"/>
      <c r="Q138" s="110"/>
      <c r="R138" s="2"/>
      <c r="S138" s="24"/>
      <c r="T138" s="3"/>
    </row>
    <row r="139" spans="1:20" s="20" customFormat="1" x14ac:dyDescent="0.25">
      <c r="A139" s="18"/>
      <c r="B139" s="18" t="s">
        <v>37</v>
      </c>
      <c r="C139" s="2">
        <v>200000</v>
      </c>
      <c r="D139" s="47" t="s">
        <v>1</v>
      </c>
      <c r="E139" s="3">
        <v>200354</v>
      </c>
      <c r="O139" s="110"/>
      <c r="P139" s="110"/>
      <c r="Q139" s="2"/>
      <c r="R139" s="24"/>
      <c r="S139" s="3"/>
    </row>
    <row r="140" spans="1:20" s="20" customFormat="1" x14ac:dyDescent="0.25">
      <c r="A140" s="108" t="s">
        <v>125</v>
      </c>
      <c r="B140" s="108"/>
      <c r="C140" s="15" t="s">
        <v>1</v>
      </c>
      <c r="D140" s="15" t="s">
        <v>1</v>
      </c>
      <c r="E140" s="15" t="s">
        <v>1</v>
      </c>
      <c r="N140" s="110"/>
      <c r="O140" s="110"/>
      <c r="P140" s="110"/>
      <c r="Q140" s="110"/>
      <c r="R140" s="2"/>
      <c r="S140" s="24"/>
      <c r="T140" s="3"/>
    </row>
    <row r="141" spans="1:20" s="20" customFormat="1" x14ac:dyDescent="0.25">
      <c r="B141" s="18" t="s">
        <v>38</v>
      </c>
      <c r="C141" s="2">
        <v>355000</v>
      </c>
      <c r="D141" s="47" t="s">
        <v>1</v>
      </c>
      <c r="E141" s="3">
        <v>355305</v>
      </c>
      <c r="M141" s="110"/>
      <c r="N141" s="110"/>
      <c r="O141" s="2"/>
      <c r="P141" s="24"/>
      <c r="Q141" s="3"/>
    </row>
    <row r="142" spans="1:20" s="20" customFormat="1" x14ac:dyDescent="0.25">
      <c r="B142" s="18" t="s">
        <v>340</v>
      </c>
      <c r="C142" s="2">
        <v>1505000</v>
      </c>
      <c r="D142" s="47" t="s">
        <v>1</v>
      </c>
      <c r="E142" s="3">
        <v>1509006</v>
      </c>
      <c r="M142" s="48"/>
      <c r="N142" s="48"/>
      <c r="O142" s="2"/>
      <c r="P142" s="47"/>
      <c r="Q142" s="3"/>
    </row>
    <row r="143" spans="1:20" s="20" customFormat="1" x14ac:dyDescent="0.25">
      <c r="A143" s="47" t="s">
        <v>1</v>
      </c>
      <c r="B143" s="47" t="s">
        <v>1</v>
      </c>
      <c r="C143" s="47" t="s">
        <v>1</v>
      </c>
      <c r="D143" s="47" t="s">
        <v>1</v>
      </c>
      <c r="E143" s="4">
        <f>SUM(E112:E142)</f>
        <v>10521035</v>
      </c>
      <c r="H143" s="26">
        <f>E143/$E$447</f>
        <v>0.15950629894661761</v>
      </c>
      <c r="O143" s="110"/>
      <c r="P143" s="110"/>
      <c r="Q143" s="2"/>
      <c r="R143" s="24"/>
      <c r="S143" s="3"/>
    </row>
    <row r="144" spans="1:20" s="20" customFormat="1" x14ac:dyDescent="0.25">
      <c r="A144" s="109" t="s">
        <v>343</v>
      </c>
      <c r="B144" s="109"/>
      <c r="C144" s="15" t="s">
        <v>1</v>
      </c>
      <c r="D144" s="15" t="s">
        <v>1</v>
      </c>
      <c r="E144" s="15" t="s">
        <v>1</v>
      </c>
    </row>
    <row r="145" spans="1:20" s="20" customFormat="1" x14ac:dyDescent="0.25">
      <c r="A145" s="56" t="s">
        <v>350</v>
      </c>
      <c r="B145" s="50"/>
      <c r="C145" s="15"/>
      <c r="D145" s="15"/>
      <c r="E145" s="15"/>
    </row>
    <row r="146" spans="1:20" s="59" customFormat="1" x14ac:dyDescent="0.25">
      <c r="A146" s="50"/>
      <c r="B146" s="56" t="s">
        <v>342</v>
      </c>
      <c r="C146" s="76">
        <v>800000</v>
      </c>
      <c r="D146" s="19" t="s">
        <v>1</v>
      </c>
      <c r="E146" s="19">
        <v>800749</v>
      </c>
      <c r="F146" s="20"/>
    </row>
    <row r="147" spans="1:20" s="20" customFormat="1" x14ac:dyDescent="0.25">
      <c r="A147" s="108" t="s">
        <v>39</v>
      </c>
      <c r="B147" s="108"/>
      <c r="C147" s="15" t="s">
        <v>1</v>
      </c>
      <c r="D147" s="15" t="s">
        <v>1</v>
      </c>
      <c r="E147" s="15" t="s">
        <v>1</v>
      </c>
    </row>
    <row r="148" spans="1:20" s="20" customFormat="1" x14ac:dyDescent="0.25">
      <c r="A148" s="47"/>
      <c r="B148" s="47" t="s">
        <v>235</v>
      </c>
      <c r="C148" s="15"/>
      <c r="D148" s="15"/>
      <c r="E148" s="15"/>
    </row>
    <row r="149" spans="1:20" s="59" customFormat="1" x14ac:dyDescent="0.25">
      <c r="A149" s="47"/>
      <c r="B149" s="47" t="s">
        <v>234</v>
      </c>
      <c r="C149" s="19">
        <v>765000</v>
      </c>
      <c r="D149" s="19" t="s">
        <v>1</v>
      </c>
      <c r="E149" s="19">
        <v>765522</v>
      </c>
      <c r="F149" s="20"/>
    </row>
    <row r="150" spans="1:20" s="20" customFormat="1" x14ac:dyDescent="0.25">
      <c r="A150" s="47"/>
      <c r="B150" s="47" t="s">
        <v>127</v>
      </c>
      <c r="C150" s="15"/>
      <c r="D150" s="15"/>
      <c r="E150" s="15"/>
    </row>
    <row r="151" spans="1:20" s="59" customFormat="1" x14ac:dyDescent="0.25">
      <c r="A151" s="18"/>
      <c r="B151" s="18" t="s">
        <v>187</v>
      </c>
      <c r="C151" s="2">
        <v>1000000</v>
      </c>
      <c r="D151" s="47" t="s">
        <v>1</v>
      </c>
      <c r="E151" s="3">
        <v>996735</v>
      </c>
      <c r="F151" s="20"/>
      <c r="H151" s="59" t="s">
        <v>288</v>
      </c>
      <c r="J151" s="62"/>
      <c r="K151" s="62">
        <v>996735</v>
      </c>
    </row>
    <row r="152" spans="1:20" s="20" customFormat="1" x14ac:dyDescent="0.25">
      <c r="A152" s="108" t="s">
        <v>126</v>
      </c>
      <c r="B152" s="108"/>
      <c r="C152" s="15" t="s">
        <v>1</v>
      </c>
      <c r="D152" s="15" t="s">
        <v>1</v>
      </c>
      <c r="E152" s="15" t="s">
        <v>1</v>
      </c>
    </row>
    <row r="153" spans="1:20" s="59" customFormat="1" ht="15" customHeight="1" x14ac:dyDescent="0.25">
      <c r="A153" s="18"/>
      <c r="B153" s="18" t="s">
        <v>40</v>
      </c>
      <c r="C153" s="2">
        <v>555000</v>
      </c>
      <c r="D153" s="47" t="s">
        <v>1</v>
      </c>
      <c r="E153" s="3">
        <v>555645</v>
      </c>
      <c r="F153" s="20"/>
      <c r="M153" s="115"/>
      <c r="N153" s="115"/>
      <c r="O153" s="61"/>
      <c r="P153" s="58"/>
      <c r="Q153" s="62"/>
    </row>
    <row r="154" spans="1:20" s="20" customFormat="1" x14ac:dyDescent="0.25">
      <c r="A154" s="108" t="s">
        <v>412</v>
      </c>
      <c r="B154" s="108"/>
      <c r="C154" s="15" t="s">
        <v>1</v>
      </c>
      <c r="D154" s="15" t="s">
        <v>1</v>
      </c>
      <c r="E154" s="15" t="s">
        <v>1</v>
      </c>
      <c r="M154" s="110"/>
      <c r="N154" s="110"/>
      <c r="O154" s="5"/>
      <c r="P154" s="110"/>
      <c r="Q154" s="110"/>
      <c r="R154" s="2"/>
      <c r="S154" s="24"/>
      <c r="T154" s="3"/>
    </row>
    <row r="155" spans="1:20" s="59" customFormat="1" x14ac:dyDescent="0.25">
      <c r="A155" s="18"/>
      <c r="B155" s="18" t="s">
        <v>41</v>
      </c>
      <c r="C155" s="2">
        <v>575000</v>
      </c>
      <c r="D155" s="47" t="s">
        <v>1</v>
      </c>
      <c r="E155" s="3">
        <v>575923</v>
      </c>
      <c r="F155" s="20"/>
    </row>
    <row r="156" spans="1:20" s="20" customFormat="1" x14ac:dyDescent="0.25">
      <c r="A156" s="47" t="s">
        <v>1</v>
      </c>
      <c r="B156" s="47" t="s">
        <v>1</v>
      </c>
      <c r="C156" s="47" t="s">
        <v>1</v>
      </c>
      <c r="D156" s="47" t="s">
        <v>1</v>
      </c>
      <c r="E156" s="4">
        <f>SUM(E146:E155)</f>
        <v>3694574</v>
      </c>
      <c r="H156" s="26">
        <f>E156/$E$447</f>
        <v>5.6012343360173286E-2</v>
      </c>
    </row>
    <row r="157" spans="1:20" s="20" customFormat="1" x14ac:dyDescent="0.25">
      <c r="A157" s="109" t="s">
        <v>344</v>
      </c>
      <c r="B157" s="109"/>
      <c r="C157" s="15" t="s">
        <v>1</v>
      </c>
      <c r="D157" s="15" t="s">
        <v>1</v>
      </c>
      <c r="E157" s="15" t="s">
        <v>1</v>
      </c>
    </row>
    <row r="158" spans="1:20" s="20" customFormat="1" x14ac:dyDescent="0.25">
      <c r="A158" s="108" t="s">
        <v>42</v>
      </c>
      <c r="B158" s="108"/>
      <c r="C158" s="15" t="s">
        <v>1</v>
      </c>
      <c r="D158" s="15" t="s">
        <v>1</v>
      </c>
      <c r="E158" s="15" t="s">
        <v>1</v>
      </c>
    </row>
    <row r="159" spans="1:20" s="20" customFormat="1" ht="15" customHeight="1" x14ac:dyDescent="0.25">
      <c r="A159" s="18"/>
      <c r="B159" s="18" t="s">
        <v>43</v>
      </c>
      <c r="C159" s="5">
        <v>630000</v>
      </c>
      <c r="D159" s="47" t="s">
        <v>1</v>
      </c>
      <c r="E159" s="6">
        <v>643389</v>
      </c>
      <c r="H159" s="26">
        <f>E159/$E$447</f>
        <v>9.7542302799073811E-3</v>
      </c>
    </row>
    <row r="160" spans="1:20" s="20" customFormat="1" ht="15" customHeight="1" x14ac:dyDescent="0.25">
      <c r="A160" s="18"/>
      <c r="B160" s="18"/>
      <c r="C160" s="5"/>
      <c r="D160" s="47"/>
      <c r="E160" s="10"/>
    </row>
    <row r="161" spans="1:18" s="20" customFormat="1" x14ac:dyDescent="0.25">
      <c r="A161" s="109" t="s">
        <v>345</v>
      </c>
      <c r="B161" s="109"/>
      <c r="C161" s="15" t="s">
        <v>1</v>
      </c>
      <c r="D161" s="15" t="s">
        <v>1</v>
      </c>
      <c r="E161" s="15" t="s">
        <v>1</v>
      </c>
    </row>
    <row r="162" spans="1:18" s="20" customFormat="1" ht="15" customHeight="1" x14ac:dyDescent="0.25">
      <c r="A162" s="108" t="s">
        <v>236</v>
      </c>
      <c r="B162" s="108"/>
      <c r="C162" s="5"/>
      <c r="D162" s="47"/>
      <c r="E162" s="3"/>
      <c r="L162" s="23"/>
      <c r="M162" s="23"/>
      <c r="N162" s="5"/>
      <c r="O162" s="24"/>
      <c r="P162" s="21"/>
      <c r="Q162" s="21"/>
    </row>
    <row r="163" spans="1:18" s="20" customFormat="1" ht="15" customHeight="1" x14ac:dyDescent="0.25">
      <c r="A163" s="18"/>
      <c r="B163" s="18" t="s">
        <v>237</v>
      </c>
      <c r="C163" s="5">
        <v>225000</v>
      </c>
      <c r="D163" s="47" t="s">
        <v>1</v>
      </c>
      <c r="E163" s="3">
        <v>225145</v>
      </c>
      <c r="L163" s="23"/>
      <c r="M163" s="23"/>
      <c r="N163" s="5"/>
      <c r="O163" s="24"/>
      <c r="P163" s="21"/>
      <c r="Q163" s="21"/>
    </row>
    <row r="164" spans="1:18" s="20" customFormat="1" x14ac:dyDescent="0.25">
      <c r="A164" s="108" t="s">
        <v>413</v>
      </c>
      <c r="B164" s="108"/>
      <c r="C164" s="15" t="s">
        <v>1</v>
      </c>
      <c r="D164" s="15" t="s">
        <v>1</v>
      </c>
      <c r="E164" s="15" t="s">
        <v>1</v>
      </c>
    </row>
    <row r="165" spans="1:18" s="20" customFormat="1" x14ac:dyDescent="0.25">
      <c r="A165" s="47"/>
      <c r="B165" s="47" t="s">
        <v>196</v>
      </c>
      <c r="C165" s="15"/>
      <c r="D165" s="15"/>
      <c r="E165" s="15"/>
    </row>
    <row r="166" spans="1:18" s="20" customFormat="1" ht="15" customHeight="1" x14ac:dyDescent="0.25">
      <c r="A166" s="18"/>
      <c r="B166" s="18" t="s">
        <v>44</v>
      </c>
      <c r="C166" s="5">
        <v>250000</v>
      </c>
      <c r="D166" s="47" t="s">
        <v>1</v>
      </c>
      <c r="E166" s="3">
        <v>247168</v>
      </c>
      <c r="L166" s="110"/>
      <c r="M166" s="110"/>
      <c r="N166" s="5"/>
      <c r="O166" s="24"/>
      <c r="P166" s="21"/>
      <c r="Q166" s="21"/>
    </row>
    <row r="167" spans="1:18" s="20" customFormat="1" x14ac:dyDescent="0.25">
      <c r="A167" s="48"/>
      <c r="B167" s="18"/>
      <c r="C167" s="18"/>
      <c r="D167" s="47"/>
      <c r="E167" s="28">
        <f>SUM(E163:E166)</f>
        <v>472313</v>
      </c>
      <c r="H167" s="26">
        <f>E167/$E$447</f>
        <v>7.1605976573952844E-3</v>
      </c>
      <c r="P167" s="42"/>
      <c r="Q167" s="42"/>
    </row>
    <row r="168" spans="1:18" s="20" customFormat="1" x14ac:dyDescent="0.25">
      <c r="A168" s="109" t="s">
        <v>348</v>
      </c>
      <c r="B168" s="109"/>
      <c r="C168" s="15" t="s">
        <v>1</v>
      </c>
      <c r="D168" s="15" t="s">
        <v>1</v>
      </c>
      <c r="E168" s="29" t="s">
        <v>1</v>
      </c>
    </row>
    <row r="169" spans="1:18" s="20" customFormat="1" x14ac:dyDescent="0.25">
      <c r="A169" s="56" t="s">
        <v>346</v>
      </c>
      <c r="B169" s="50"/>
      <c r="C169" s="15"/>
      <c r="D169" s="15"/>
      <c r="E169" s="15"/>
    </row>
    <row r="170" spans="1:18" s="20" customFormat="1" x14ac:dyDescent="0.25">
      <c r="A170" s="56"/>
      <c r="B170" s="47" t="s">
        <v>349</v>
      </c>
      <c r="C170" s="15"/>
      <c r="D170" s="15"/>
      <c r="E170" s="15"/>
    </row>
    <row r="171" spans="1:18" s="20" customFormat="1" x14ac:dyDescent="0.25">
      <c r="A171" s="50"/>
      <c r="B171" s="56" t="s">
        <v>347</v>
      </c>
      <c r="C171" s="76">
        <v>150000</v>
      </c>
      <c r="D171" s="19" t="s">
        <v>1</v>
      </c>
      <c r="E171" s="19">
        <v>152937</v>
      </c>
    </row>
    <row r="172" spans="1:18" s="20" customFormat="1" ht="15" customHeight="1" x14ac:dyDescent="0.25">
      <c r="A172" s="108" t="s">
        <v>438</v>
      </c>
      <c r="B172" s="108"/>
      <c r="C172" s="15" t="s">
        <v>1</v>
      </c>
      <c r="D172" s="15" t="s">
        <v>1</v>
      </c>
      <c r="E172" s="15" t="s">
        <v>1</v>
      </c>
      <c r="N172" s="110"/>
      <c r="O172" s="110"/>
      <c r="P172" s="2"/>
      <c r="Q172" s="24"/>
      <c r="R172" s="3"/>
    </row>
    <row r="173" spans="1:18" s="20" customFormat="1" ht="15" customHeight="1" x14ac:dyDescent="0.25">
      <c r="A173" s="18"/>
      <c r="B173" s="18" t="s">
        <v>45</v>
      </c>
      <c r="C173" s="5">
        <v>120000</v>
      </c>
      <c r="D173" s="47" t="s">
        <v>1</v>
      </c>
      <c r="E173" s="27">
        <v>120154</v>
      </c>
    </row>
    <row r="174" spans="1:18" s="20" customFormat="1" x14ac:dyDescent="0.25">
      <c r="A174" s="48"/>
      <c r="B174" s="48"/>
      <c r="C174" s="5"/>
      <c r="D174" s="47"/>
      <c r="E174" s="21">
        <f>SUM(E171:E173)</f>
        <v>273091</v>
      </c>
      <c r="H174" s="26">
        <f>E174/$E$447</f>
        <v>4.140251855984772E-3</v>
      </c>
    </row>
    <row r="175" spans="1:18" s="20" customFormat="1" x14ac:dyDescent="0.25">
      <c r="A175" s="109" t="s">
        <v>353</v>
      </c>
      <c r="B175" s="109"/>
      <c r="C175" s="15" t="s">
        <v>1</v>
      </c>
      <c r="D175" s="15" t="s">
        <v>1</v>
      </c>
      <c r="E175" s="29" t="s">
        <v>1</v>
      </c>
    </row>
    <row r="176" spans="1:18" s="20" customFormat="1" x14ac:dyDescent="0.25">
      <c r="A176" s="56" t="s">
        <v>352</v>
      </c>
      <c r="B176" s="50"/>
      <c r="C176" s="15"/>
      <c r="D176" s="15"/>
      <c r="E176" s="15"/>
    </row>
    <row r="177" spans="1:19" s="20" customFormat="1" x14ac:dyDescent="0.25">
      <c r="A177" s="50"/>
      <c r="B177" s="56" t="s">
        <v>351</v>
      </c>
      <c r="C177" s="76">
        <v>490000</v>
      </c>
      <c r="D177" s="19" t="s">
        <v>1</v>
      </c>
      <c r="E177" s="19">
        <v>503164</v>
      </c>
    </row>
    <row r="178" spans="1:19" s="20" customFormat="1" x14ac:dyDescent="0.25">
      <c r="A178" s="108" t="s">
        <v>46</v>
      </c>
      <c r="B178" s="108"/>
      <c r="C178" s="15" t="s">
        <v>1</v>
      </c>
      <c r="D178" s="15" t="s">
        <v>1</v>
      </c>
      <c r="E178" s="15" t="s">
        <v>1</v>
      </c>
    </row>
    <row r="179" spans="1:19" s="20" customFormat="1" x14ac:dyDescent="0.25">
      <c r="A179" s="18"/>
      <c r="B179" s="18" t="s">
        <v>47</v>
      </c>
      <c r="C179" s="2">
        <v>80000</v>
      </c>
      <c r="D179" s="47" t="s">
        <v>1</v>
      </c>
      <c r="E179" s="3">
        <v>80054</v>
      </c>
    </row>
    <row r="180" spans="1:19" s="20" customFormat="1" x14ac:dyDescent="0.25">
      <c r="A180" s="108" t="s">
        <v>48</v>
      </c>
      <c r="B180" s="108"/>
      <c r="C180" s="15" t="s">
        <v>1</v>
      </c>
      <c r="D180" s="15" t="s">
        <v>1</v>
      </c>
      <c r="E180" s="15" t="s">
        <v>1</v>
      </c>
    </row>
    <row r="181" spans="1:19" s="20" customFormat="1" x14ac:dyDescent="0.25">
      <c r="A181" s="47"/>
      <c r="B181" s="47" t="s">
        <v>128</v>
      </c>
      <c r="C181" s="15"/>
      <c r="D181" s="15"/>
      <c r="E181" s="15"/>
    </row>
    <row r="182" spans="1:19" s="20" customFormat="1" x14ac:dyDescent="0.25">
      <c r="A182" s="18"/>
      <c r="B182" s="18" t="s">
        <v>49</v>
      </c>
      <c r="C182" s="2">
        <v>105000</v>
      </c>
      <c r="D182" s="47" t="s">
        <v>1</v>
      </c>
      <c r="E182" s="3">
        <v>108914</v>
      </c>
    </row>
    <row r="183" spans="1:19" s="20" customFormat="1" x14ac:dyDescent="0.25">
      <c r="A183" s="108" t="s">
        <v>197</v>
      </c>
      <c r="B183" s="108"/>
      <c r="C183" s="2"/>
      <c r="D183" s="47"/>
      <c r="E183" s="3"/>
    </row>
    <row r="184" spans="1:19" s="20" customFormat="1" x14ac:dyDescent="0.25">
      <c r="A184" s="18"/>
      <c r="B184" s="18" t="s">
        <v>129</v>
      </c>
      <c r="C184" s="2"/>
      <c r="D184" s="47"/>
      <c r="E184" s="3"/>
    </row>
    <row r="185" spans="1:19" s="20" customFormat="1" x14ac:dyDescent="0.25">
      <c r="A185" s="18"/>
      <c r="B185" s="18" t="s">
        <v>50</v>
      </c>
      <c r="C185" s="2">
        <v>100000</v>
      </c>
      <c r="D185" s="47" t="s">
        <v>1</v>
      </c>
      <c r="E185" s="3">
        <v>102440</v>
      </c>
    </row>
    <row r="186" spans="1:19" s="20" customFormat="1" x14ac:dyDescent="0.25">
      <c r="A186" s="47" t="s">
        <v>1</v>
      </c>
      <c r="B186" s="47" t="s">
        <v>1</v>
      </c>
      <c r="C186" s="47" t="s">
        <v>1</v>
      </c>
      <c r="D186" s="47" t="s">
        <v>1</v>
      </c>
      <c r="E186" s="4">
        <f>SUM(E177:E185)</f>
        <v>794572</v>
      </c>
      <c r="H186" s="26">
        <f>E186/$E$447</f>
        <v>1.2046271014839495E-2</v>
      </c>
    </row>
    <row r="187" spans="1:19" s="20" customFormat="1" x14ac:dyDescent="0.25">
      <c r="A187" s="109" t="s">
        <v>354</v>
      </c>
      <c r="B187" s="109"/>
      <c r="C187" s="15" t="s">
        <v>1</v>
      </c>
      <c r="D187" s="15" t="s">
        <v>1</v>
      </c>
      <c r="E187" s="15" t="s">
        <v>1</v>
      </c>
    </row>
    <row r="188" spans="1:19" s="20" customFormat="1" x14ac:dyDescent="0.25">
      <c r="A188" s="108" t="s">
        <v>130</v>
      </c>
      <c r="B188" s="108"/>
      <c r="C188" s="15" t="s">
        <v>1</v>
      </c>
      <c r="D188" s="15" t="s">
        <v>1</v>
      </c>
      <c r="E188" s="15" t="s">
        <v>1</v>
      </c>
    </row>
    <row r="189" spans="1:19" s="20" customFormat="1" x14ac:dyDescent="0.25">
      <c r="A189" s="47"/>
      <c r="B189" s="47" t="s">
        <v>133</v>
      </c>
      <c r="C189" s="15"/>
      <c r="D189" s="15"/>
      <c r="E189" s="15"/>
    </row>
    <row r="190" spans="1:19" s="59" customFormat="1" ht="15" customHeight="1" x14ac:dyDescent="0.25">
      <c r="A190" s="18"/>
      <c r="B190" s="18" t="s">
        <v>52</v>
      </c>
      <c r="C190" s="2">
        <v>150000</v>
      </c>
      <c r="D190" s="47" t="s">
        <v>1</v>
      </c>
      <c r="E190" s="3">
        <v>156305</v>
      </c>
      <c r="F190" s="20"/>
    </row>
    <row r="191" spans="1:19" s="20" customFormat="1" x14ac:dyDescent="0.25">
      <c r="A191" s="108" t="s">
        <v>414</v>
      </c>
      <c r="B191" s="108"/>
      <c r="C191" s="15" t="s">
        <v>1</v>
      </c>
      <c r="D191" s="15" t="s">
        <v>1</v>
      </c>
      <c r="E191" s="15" t="s">
        <v>1</v>
      </c>
    </row>
    <row r="192" spans="1:19" s="59" customFormat="1" x14ac:dyDescent="0.25">
      <c r="A192" s="18"/>
      <c r="B192" s="18" t="s">
        <v>51</v>
      </c>
      <c r="C192" s="2">
        <v>545000</v>
      </c>
      <c r="D192" s="47" t="s">
        <v>1</v>
      </c>
      <c r="E192" s="3">
        <v>551993</v>
      </c>
      <c r="F192" s="20"/>
      <c r="O192" s="115"/>
      <c r="P192" s="115"/>
      <c r="Q192" s="61"/>
      <c r="R192" s="58"/>
      <c r="S192" s="62"/>
    </row>
    <row r="193" spans="1:19" s="20" customFormat="1" x14ac:dyDescent="0.25">
      <c r="A193" s="47" t="s">
        <v>1</v>
      </c>
      <c r="B193" s="47" t="s">
        <v>1</v>
      </c>
      <c r="C193" s="47" t="s">
        <v>1</v>
      </c>
      <c r="D193" s="47" t="s">
        <v>1</v>
      </c>
      <c r="E193" s="4">
        <f>SUM(E190:E192)</f>
        <v>708298</v>
      </c>
      <c r="H193" s="26">
        <f>E193/$E$447</f>
        <v>1.0738296425331856E-2</v>
      </c>
      <c r="O193" s="110"/>
      <c r="P193" s="110"/>
      <c r="Q193" s="2"/>
      <c r="R193" s="24"/>
      <c r="S193" s="3"/>
    </row>
    <row r="194" spans="1:19" s="20" customFormat="1" x14ac:dyDescent="0.25">
      <c r="A194" s="109" t="s">
        <v>356</v>
      </c>
      <c r="B194" s="109"/>
      <c r="C194" s="15" t="s">
        <v>1</v>
      </c>
      <c r="D194" s="15" t="s">
        <v>1</v>
      </c>
      <c r="E194" s="15" t="s">
        <v>1</v>
      </c>
    </row>
    <row r="195" spans="1:19" s="20" customFormat="1" x14ac:dyDescent="0.25">
      <c r="A195" s="108" t="s">
        <v>131</v>
      </c>
      <c r="B195" s="108"/>
      <c r="C195" s="15" t="s">
        <v>1</v>
      </c>
      <c r="D195" s="15" t="s">
        <v>1</v>
      </c>
      <c r="E195" s="15" t="s">
        <v>1</v>
      </c>
    </row>
    <row r="196" spans="1:19" s="20" customFormat="1" x14ac:dyDescent="0.25">
      <c r="A196" s="47"/>
      <c r="B196" s="47" t="s">
        <v>132</v>
      </c>
      <c r="C196" s="15"/>
      <c r="D196" s="15"/>
      <c r="E196" s="15"/>
    </row>
    <row r="197" spans="1:19" s="20" customFormat="1" x14ac:dyDescent="0.25">
      <c r="A197" s="47"/>
      <c r="B197" s="18" t="s">
        <v>53</v>
      </c>
      <c r="C197" s="2">
        <v>150000</v>
      </c>
      <c r="D197" s="47" t="s">
        <v>1</v>
      </c>
      <c r="E197" s="3">
        <v>145477</v>
      </c>
      <c r="O197" s="110"/>
      <c r="P197" s="110"/>
      <c r="Q197" s="2"/>
      <c r="R197" s="24" t="s">
        <v>1</v>
      </c>
      <c r="S197" s="3"/>
    </row>
    <row r="198" spans="1:19" s="71" customFormat="1" x14ac:dyDescent="0.25">
      <c r="A198" s="56" t="s">
        <v>415</v>
      </c>
      <c r="B198" s="55"/>
      <c r="C198" s="15"/>
      <c r="D198" s="15"/>
      <c r="E198" s="15"/>
      <c r="F198" s="20"/>
    </row>
    <row r="199" spans="1:19" s="20" customFormat="1" x14ac:dyDescent="0.25">
      <c r="A199" s="50"/>
      <c r="B199" s="56" t="s">
        <v>355</v>
      </c>
      <c r="C199" s="76">
        <v>595000</v>
      </c>
      <c r="D199" s="19" t="s">
        <v>1</v>
      </c>
      <c r="E199" s="19">
        <v>595348</v>
      </c>
    </row>
    <row r="200" spans="1:19" s="20" customFormat="1" x14ac:dyDescent="0.25">
      <c r="A200" s="108" t="s">
        <v>238</v>
      </c>
      <c r="B200" s="108"/>
      <c r="C200" s="2"/>
      <c r="D200" s="47"/>
      <c r="E200" s="3"/>
    </row>
    <row r="201" spans="1:19" s="20" customFormat="1" x14ac:dyDescent="0.25">
      <c r="A201" s="18"/>
      <c r="B201" s="18" t="s">
        <v>239</v>
      </c>
      <c r="C201" s="2"/>
      <c r="D201" s="47"/>
      <c r="E201" s="3"/>
    </row>
    <row r="202" spans="1:19" s="20" customFormat="1" x14ac:dyDescent="0.25">
      <c r="A202" s="18"/>
      <c r="C202" s="2">
        <v>200000</v>
      </c>
      <c r="D202" s="47" t="s">
        <v>1</v>
      </c>
      <c r="E202" s="3">
        <v>200153</v>
      </c>
    </row>
    <row r="203" spans="1:19" s="20" customFormat="1" x14ac:dyDescent="0.25">
      <c r="A203" s="47" t="s">
        <v>1</v>
      </c>
      <c r="B203" s="47" t="s">
        <v>1</v>
      </c>
      <c r="C203" s="47" t="s">
        <v>1</v>
      </c>
      <c r="D203" s="47" t="s">
        <v>1</v>
      </c>
      <c r="E203" s="4">
        <f>SUM(E197:E202)</f>
        <v>940978</v>
      </c>
      <c r="H203" s="26">
        <f>E203/$E$447</f>
        <v>1.4265889066065299E-2</v>
      </c>
    </row>
    <row r="204" spans="1:19" s="20" customFormat="1" x14ac:dyDescent="0.25">
      <c r="A204" s="107" t="s">
        <v>357</v>
      </c>
      <c r="B204" s="107"/>
      <c r="C204" s="47"/>
      <c r="D204" s="47"/>
      <c r="E204" s="30"/>
      <c r="H204" s="26"/>
    </row>
    <row r="205" spans="1:19" s="20" customFormat="1" ht="15" customHeight="1" x14ac:dyDescent="0.25">
      <c r="A205" s="106" t="s">
        <v>241</v>
      </c>
      <c r="B205" s="106"/>
      <c r="C205" s="47"/>
      <c r="D205" s="47"/>
      <c r="E205" s="30"/>
      <c r="H205" s="26"/>
    </row>
    <row r="206" spans="1:19" s="20" customFormat="1" x14ac:dyDescent="0.25">
      <c r="A206" s="51"/>
      <c r="B206" s="47" t="s">
        <v>240</v>
      </c>
      <c r="C206" s="47"/>
      <c r="D206" s="47"/>
      <c r="E206" s="30"/>
      <c r="H206" s="26"/>
    </row>
    <row r="207" spans="1:19" s="20" customFormat="1" x14ac:dyDescent="0.25">
      <c r="A207" s="51"/>
      <c r="B207" s="47" t="s">
        <v>239</v>
      </c>
      <c r="C207" s="31">
        <v>970000</v>
      </c>
      <c r="D207" s="31" t="s">
        <v>1</v>
      </c>
      <c r="E207" s="33">
        <v>988312</v>
      </c>
      <c r="H207" s="26">
        <f>E207/$E$447</f>
        <v>1.4983505836120641E-2</v>
      </c>
    </row>
    <row r="208" spans="1:19" s="20" customFormat="1" x14ac:dyDescent="0.25">
      <c r="A208" s="51"/>
      <c r="B208" s="47"/>
      <c r="C208" s="31"/>
      <c r="D208" s="31"/>
      <c r="E208" s="32"/>
      <c r="H208" s="26"/>
    </row>
    <row r="209" spans="1:18" s="20" customFormat="1" x14ac:dyDescent="0.25">
      <c r="A209" s="107" t="s">
        <v>242</v>
      </c>
      <c r="B209" s="107"/>
      <c r="C209" s="31"/>
      <c r="D209" s="31"/>
      <c r="E209" s="32"/>
      <c r="H209" s="26"/>
    </row>
    <row r="210" spans="1:18" s="20" customFormat="1" x14ac:dyDescent="0.25">
      <c r="A210" s="106" t="s">
        <v>295</v>
      </c>
      <c r="B210" s="106"/>
      <c r="C210" s="31"/>
      <c r="D210" s="31"/>
      <c r="E210" s="32"/>
      <c r="H210" s="26"/>
    </row>
    <row r="211" spans="1:18" s="20" customFormat="1" x14ac:dyDescent="0.25">
      <c r="A211" s="49"/>
      <c r="B211" s="47" t="s">
        <v>243</v>
      </c>
      <c r="C211" s="31"/>
      <c r="D211" s="31"/>
      <c r="E211" s="32"/>
      <c r="H211" s="26"/>
    </row>
    <row r="212" spans="1:18" s="20" customFormat="1" x14ac:dyDescent="0.25">
      <c r="A212" s="49"/>
      <c r="B212" s="49" t="s">
        <v>287</v>
      </c>
      <c r="C212" s="31">
        <v>300000</v>
      </c>
      <c r="D212" s="31" t="s">
        <v>1</v>
      </c>
      <c r="E212" s="33">
        <v>300000</v>
      </c>
      <c r="G212" s="20" t="s">
        <v>403</v>
      </c>
      <c r="H212" s="26">
        <f>E212/$E$447</f>
        <v>4.548211243854362E-3</v>
      </c>
      <c r="J212" s="57">
        <v>300000</v>
      </c>
      <c r="K212" s="57">
        <v>300000</v>
      </c>
    </row>
    <row r="213" spans="1:18" s="20" customFormat="1" x14ac:dyDescent="0.25">
      <c r="A213" s="47"/>
      <c r="B213" s="47"/>
      <c r="C213" s="47"/>
      <c r="D213" s="47"/>
      <c r="E213" s="30"/>
      <c r="H213" s="26"/>
    </row>
    <row r="214" spans="1:18" s="20" customFormat="1" x14ac:dyDescent="0.25">
      <c r="A214" s="109" t="s">
        <v>358</v>
      </c>
      <c r="B214" s="109"/>
      <c r="C214" s="15" t="s">
        <v>1</v>
      </c>
      <c r="D214" s="15" t="s">
        <v>1</v>
      </c>
      <c r="E214" s="15" t="s">
        <v>1</v>
      </c>
      <c r="N214" s="110"/>
      <c r="O214" s="110"/>
      <c r="P214" s="2"/>
      <c r="Q214" s="24"/>
      <c r="R214" s="3"/>
    </row>
    <row r="215" spans="1:18" s="20" customFormat="1" x14ac:dyDescent="0.25">
      <c r="A215" s="106" t="s">
        <v>244</v>
      </c>
      <c r="B215" s="106"/>
      <c r="C215" s="15"/>
      <c r="D215" s="15"/>
      <c r="E215" s="15"/>
      <c r="N215" s="23"/>
      <c r="O215" s="23"/>
      <c r="P215" s="2"/>
      <c r="Q215" s="24"/>
      <c r="R215" s="3"/>
    </row>
    <row r="216" spans="1:18" s="20" customFormat="1" x14ac:dyDescent="0.25">
      <c r="A216" s="50"/>
      <c r="B216" s="47" t="s">
        <v>245</v>
      </c>
      <c r="C216" s="19">
        <v>755000</v>
      </c>
      <c r="D216" s="19" t="s">
        <v>1</v>
      </c>
      <c r="E216" s="19">
        <v>767812</v>
      </c>
      <c r="N216" s="23"/>
      <c r="O216" s="23"/>
      <c r="P216" s="2"/>
      <c r="Q216" s="24"/>
      <c r="R216" s="3"/>
    </row>
    <row r="217" spans="1:18" s="20" customFormat="1" x14ac:dyDescent="0.25">
      <c r="A217" s="108" t="s">
        <v>134</v>
      </c>
      <c r="B217" s="108"/>
      <c r="C217" s="15" t="s">
        <v>1</v>
      </c>
      <c r="D217" s="15" t="s">
        <v>1</v>
      </c>
      <c r="E217" s="15" t="s">
        <v>1</v>
      </c>
    </row>
    <row r="218" spans="1:18" s="20" customFormat="1" x14ac:dyDescent="0.25">
      <c r="B218" s="18" t="s">
        <v>54</v>
      </c>
      <c r="C218" s="2">
        <v>785000</v>
      </c>
      <c r="D218" s="47" t="s">
        <v>1</v>
      </c>
      <c r="E218" s="3">
        <v>795369</v>
      </c>
      <c r="N218" s="110"/>
      <c r="O218" s="110"/>
      <c r="P218" s="2"/>
      <c r="Q218" s="24"/>
      <c r="R218" s="3"/>
    </row>
    <row r="219" spans="1:18" s="20" customFormat="1" x14ac:dyDescent="0.25">
      <c r="A219" s="108" t="s">
        <v>135</v>
      </c>
      <c r="B219" s="108"/>
      <c r="C219" s="15" t="s">
        <v>1</v>
      </c>
      <c r="D219" s="15" t="s">
        <v>1</v>
      </c>
      <c r="E219" s="15" t="s">
        <v>1</v>
      </c>
      <c r="N219" s="110"/>
      <c r="O219" s="110"/>
      <c r="P219" s="5"/>
      <c r="Q219" s="24" t="s">
        <v>1</v>
      </c>
      <c r="R219" s="7"/>
    </row>
    <row r="220" spans="1:18" s="20" customFormat="1" x14ac:dyDescent="0.25">
      <c r="B220" s="18" t="s">
        <v>55</v>
      </c>
      <c r="C220" s="2">
        <v>475000</v>
      </c>
      <c r="D220" s="47" t="s">
        <v>1</v>
      </c>
      <c r="E220" s="3">
        <v>489217</v>
      </c>
      <c r="M220" s="110"/>
      <c r="N220" s="110"/>
      <c r="O220" s="2"/>
      <c r="P220" s="24"/>
      <c r="Q220" s="3"/>
    </row>
    <row r="221" spans="1:18" s="20" customFormat="1" x14ac:dyDescent="0.25">
      <c r="A221" s="47" t="s">
        <v>1</v>
      </c>
      <c r="B221" s="47" t="s">
        <v>1</v>
      </c>
      <c r="C221" s="47" t="s">
        <v>1</v>
      </c>
      <c r="D221" s="47" t="s">
        <v>1</v>
      </c>
      <c r="E221" s="4">
        <f>SUM(E216:E220)</f>
        <v>2052398</v>
      </c>
      <c r="H221" s="26">
        <f>E221/$E$447</f>
        <v>3.1115798868214018E-2</v>
      </c>
    </row>
    <row r="222" spans="1:18" s="20" customFormat="1" x14ac:dyDescent="0.25">
      <c r="A222" s="109" t="s">
        <v>359</v>
      </c>
      <c r="B222" s="109"/>
      <c r="C222" s="15" t="s">
        <v>1</v>
      </c>
      <c r="D222" s="15" t="s">
        <v>1</v>
      </c>
      <c r="E222" s="15" t="s">
        <v>1</v>
      </c>
    </row>
    <row r="223" spans="1:18" s="20" customFormat="1" x14ac:dyDescent="0.25">
      <c r="A223" s="108" t="s">
        <v>416</v>
      </c>
      <c r="B223" s="108"/>
      <c r="C223" s="15" t="s">
        <v>1</v>
      </c>
      <c r="D223" s="15" t="s">
        <v>1</v>
      </c>
      <c r="E223" s="15" t="s">
        <v>1</v>
      </c>
    </row>
    <row r="224" spans="1:18" s="20" customFormat="1" x14ac:dyDescent="0.25">
      <c r="B224" s="18" t="s">
        <v>56</v>
      </c>
      <c r="C224" s="5">
        <v>395000</v>
      </c>
      <c r="D224" s="47" t="s">
        <v>1</v>
      </c>
      <c r="E224" s="7">
        <v>395119</v>
      </c>
      <c r="H224" s="26">
        <f>E224/$E$447</f>
        <v>5.990282261534972E-3</v>
      </c>
    </row>
    <row r="225" spans="1:16" s="20" customFormat="1" x14ac:dyDescent="0.25">
      <c r="A225" s="48"/>
      <c r="B225" s="48"/>
      <c r="C225" s="5"/>
      <c r="D225" s="47"/>
      <c r="E225" s="21"/>
    </row>
    <row r="226" spans="1:16" s="20" customFormat="1" x14ac:dyDescent="0.25">
      <c r="A226" s="109" t="s">
        <v>363</v>
      </c>
      <c r="B226" s="109"/>
      <c r="C226" s="15" t="s">
        <v>1</v>
      </c>
      <c r="D226" s="15" t="s">
        <v>1</v>
      </c>
      <c r="E226" s="15" t="s">
        <v>1</v>
      </c>
    </row>
    <row r="227" spans="1:16" s="20" customFormat="1" x14ac:dyDescent="0.25">
      <c r="A227" s="56" t="s">
        <v>360</v>
      </c>
      <c r="B227" s="50"/>
      <c r="C227" s="15"/>
      <c r="D227" s="15"/>
      <c r="E227" s="15"/>
    </row>
    <row r="228" spans="1:16" s="20" customFormat="1" x14ac:dyDescent="0.25">
      <c r="A228" s="56"/>
      <c r="B228" s="47" t="s">
        <v>361</v>
      </c>
      <c r="C228" s="15"/>
      <c r="D228" s="15"/>
      <c r="E228" s="15"/>
    </row>
    <row r="229" spans="1:16" s="71" customFormat="1" x14ac:dyDescent="0.25">
      <c r="A229" s="50"/>
      <c r="B229" s="56" t="s">
        <v>362</v>
      </c>
      <c r="C229" s="76">
        <v>1000000</v>
      </c>
      <c r="D229" s="19" t="s">
        <v>1</v>
      </c>
      <c r="E229" s="19">
        <v>997119</v>
      </c>
      <c r="F229" s="20"/>
      <c r="J229" s="77">
        <v>997119</v>
      </c>
      <c r="K229" s="77"/>
    </row>
    <row r="230" spans="1:16" s="20" customFormat="1" x14ac:dyDescent="0.25">
      <c r="A230" s="108" t="s">
        <v>439</v>
      </c>
      <c r="B230" s="108"/>
      <c r="C230" s="15" t="s">
        <v>1</v>
      </c>
      <c r="D230" s="15" t="s">
        <v>1</v>
      </c>
      <c r="E230" s="15" t="s">
        <v>1</v>
      </c>
    </row>
    <row r="231" spans="1:16" s="71" customFormat="1" x14ac:dyDescent="0.25">
      <c r="A231" s="18"/>
      <c r="B231" s="18" t="s">
        <v>57</v>
      </c>
      <c r="C231" s="37">
        <v>95000</v>
      </c>
      <c r="D231" s="49" t="s">
        <v>1</v>
      </c>
      <c r="E231" s="38">
        <v>95075</v>
      </c>
      <c r="F231" s="20"/>
      <c r="L231" s="120"/>
      <c r="M231" s="120"/>
      <c r="N231" s="68"/>
      <c r="O231" s="69" t="s">
        <v>1</v>
      </c>
      <c r="P231" s="70"/>
    </row>
    <row r="232" spans="1:16" s="20" customFormat="1" x14ac:dyDescent="0.25">
      <c r="A232" s="108" t="s">
        <v>137</v>
      </c>
      <c r="B232" s="108"/>
      <c r="C232" s="15" t="s">
        <v>1</v>
      </c>
      <c r="D232" s="15" t="s">
        <v>1</v>
      </c>
      <c r="E232" s="15" t="s">
        <v>1</v>
      </c>
    </row>
    <row r="233" spans="1:16" s="20" customFormat="1" x14ac:dyDescent="0.25">
      <c r="A233" s="110" t="s">
        <v>58</v>
      </c>
      <c r="B233" s="110"/>
      <c r="C233" s="37">
        <v>125000</v>
      </c>
      <c r="D233" s="49" t="s">
        <v>1</v>
      </c>
      <c r="E233" s="38">
        <v>123527</v>
      </c>
    </row>
    <row r="234" spans="1:16" s="20" customFormat="1" x14ac:dyDescent="0.25">
      <c r="A234" s="108" t="s">
        <v>136</v>
      </c>
      <c r="B234" s="108"/>
      <c r="C234" s="2"/>
      <c r="D234" s="47"/>
      <c r="E234" s="3"/>
    </row>
    <row r="235" spans="1:16" s="20" customFormat="1" x14ac:dyDescent="0.25">
      <c r="A235" s="48"/>
      <c r="B235" s="18" t="s">
        <v>59</v>
      </c>
      <c r="C235" s="37">
        <v>1000000</v>
      </c>
      <c r="D235" s="49" t="s">
        <v>1</v>
      </c>
      <c r="E235" s="38">
        <v>1034362</v>
      </c>
    </row>
    <row r="236" spans="1:16" s="71" customFormat="1" x14ac:dyDescent="0.25">
      <c r="A236" s="48"/>
      <c r="B236" s="18" t="s">
        <v>60</v>
      </c>
      <c r="C236" s="37">
        <v>100000</v>
      </c>
      <c r="D236" s="49" t="s">
        <v>1</v>
      </c>
      <c r="E236" s="38">
        <v>103145</v>
      </c>
      <c r="F236" s="20"/>
    </row>
    <row r="237" spans="1:16" s="20" customFormat="1" x14ac:dyDescent="0.25">
      <c r="A237" s="106" t="s">
        <v>138</v>
      </c>
      <c r="B237" s="106"/>
      <c r="C237" s="2"/>
      <c r="D237" s="47"/>
      <c r="E237" s="3"/>
    </row>
    <row r="238" spans="1:16" s="20" customFormat="1" x14ac:dyDescent="0.25">
      <c r="A238" s="48"/>
      <c r="B238" s="18" t="s">
        <v>62</v>
      </c>
      <c r="C238" s="2">
        <v>300000</v>
      </c>
      <c r="D238" s="47" t="s">
        <v>1</v>
      </c>
      <c r="E238" s="3">
        <v>312208</v>
      </c>
    </row>
    <row r="239" spans="1:16" s="20" customFormat="1" x14ac:dyDescent="0.25">
      <c r="A239" s="106" t="s">
        <v>139</v>
      </c>
      <c r="B239" s="106"/>
      <c r="C239" s="2"/>
      <c r="D239" s="47"/>
      <c r="E239" s="3"/>
    </row>
    <row r="240" spans="1:16" s="20" customFormat="1" x14ac:dyDescent="0.25">
      <c r="A240" s="49"/>
      <c r="B240" s="49" t="s">
        <v>140</v>
      </c>
      <c r="C240" s="2"/>
      <c r="D240" s="47"/>
      <c r="E240" s="3"/>
    </row>
    <row r="241" spans="1:17" s="20" customFormat="1" x14ac:dyDescent="0.25">
      <c r="A241" s="48"/>
      <c r="B241" s="18" t="s">
        <v>63</v>
      </c>
      <c r="C241" s="2">
        <v>100000</v>
      </c>
      <c r="D241" s="47" t="s">
        <v>1</v>
      </c>
      <c r="E241" s="3">
        <v>104866</v>
      </c>
    </row>
    <row r="242" spans="1:17" s="20" customFormat="1" x14ac:dyDescent="0.25">
      <c r="A242" s="48"/>
      <c r="B242" s="18" t="s">
        <v>141</v>
      </c>
      <c r="C242" s="2"/>
      <c r="D242" s="47"/>
      <c r="E242" s="3"/>
    </row>
    <row r="243" spans="1:17" s="20" customFormat="1" x14ac:dyDescent="0.25">
      <c r="A243" s="48"/>
      <c r="B243" s="18" t="s">
        <v>61</v>
      </c>
      <c r="C243" s="2">
        <v>450000</v>
      </c>
      <c r="D243" s="47" t="s">
        <v>1</v>
      </c>
      <c r="E243" s="3">
        <v>470648</v>
      </c>
    </row>
    <row r="244" spans="1:17" s="20" customFormat="1" x14ac:dyDescent="0.25">
      <c r="A244" s="108" t="s">
        <v>246</v>
      </c>
      <c r="B244" s="108"/>
      <c r="C244" s="2"/>
      <c r="D244" s="47"/>
      <c r="E244" s="3"/>
    </row>
    <row r="245" spans="1:17" s="20" customFormat="1" x14ac:dyDescent="0.25">
      <c r="A245" s="47"/>
      <c r="B245" s="49" t="s">
        <v>247</v>
      </c>
      <c r="C245" s="2"/>
      <c r="D245" s="47"/>
      <c r="E245" s="3"/>
    </row>
    <row r="246" spans="1:17" s="20" customFormat="1" x14ac:dyDescent="0.25">
      <c r="A246" s="48"/>
      <c r="B246" s="18" t="s">
        <v>248</v>
      </c>
      <c r="C246" s="2">
        <v>400000</v>
      </c>
      <c r="D246" s="47" t="s">
        <v>1</v>
      </c>
      <c r="E246" s="3">
        <v>403400</v>
      </c>
    </row>
    <row r="247" spans="1:17" s="20" customFormat="1" ht="15" customHeight="1" x14ac:dyDescent="0.25">
      <c r="A247" s="108" t="s">
        <v>145</v>
      </c>
      <c r="B247" s="108"/>
      <c r="C247" s="15" t="s">
        <v>1</v>
      </c>
      <c r="D247" s="15" t="s">
        <v>1</v>
      </c>
      <c r="E247" s="15" t="s">
        <v>1</v>
      </c>
      <c r="M247" s="110"/>
      <c r="N247" s="110"/>
      <c r="O247" s="2"/>
      <c r="P247" s="24" t="s">
        <v>1</v>
      </c>
      <c r="Q247" s="3"/>
    </row>
    <row r="248" spans="1:17" s="20" customFormat="1" x14ac:dyDescent="0.25">
      <c r="B248" s="18" t="s">
        <v>190</v>
      </c>
      <c r="C248" s="2">
        <v>1320000</v>
      </c>
      <c r="D248" s="47" t="s">
        <v>1</v>
      </c>
      <c r="E248" s="3">
        <v>1390638</v>
      </c>
      <c r="H248" s="20" t="s">
        <v>288</v>
      </c>
      <c r="K248" s="3">
        <v>1390638</v>
      </c>
    </row>
    <row r="249" spans="1:17" s="20" customFormat="1" x14ac:dyDescent="0.25">
      <c r="A249" s="106" t="s">
        <v>249</v>
      </c>
      <c r="B249" s="106"/>
      <c r="C249" s="2"/>
      <c r="D249" s="47"/>
      <c r="E249" s="3"/>
    </row>
    <row r="250" spans="1:17" s="20" customFormat="1" x14ac:dyDescent="0.25">
      <c r="B250" s="18" t="s">
        <v>250</v>
      </c>
      <c r="C250" s="2">
        <v>200000</v>
      </c>
      <c r="D250" s="47" t="s">
        <v>1</v>
      </c>
      <c r="E250" s="3">
        <v>200236</v>
      </c>
    </row>
    <row r="251" spans="1:17" s="20" customFormat="1" x14ac:dyDescent="0.25">
      <c r="A251" s="108" t="s">
        <v>64</v>
      </c>
      <c r="B251" s="108"/>
      <c r="C251" s="15" t="s">
        <v>1</v>
      </c>
      <c r="D251" s="15" t="s">
        <v>1</v>
      </c>
      <c r="E251" s="15" t="s">
        <v>1</v>
      </c>
    </row>
    <row r="252" spans="1:17" s="20" customFormat="1" x14ac:dyDescent="0.25">
      <c r="A252" s="47"/>
      <c r="B252" s="47" t="s">
        <v>142</v>
      </c>
      <c r="C252" s="15"/>
      <c r="D252" s="15"/>
      <c r="E252" s="15"/>
    </row>
    <row r="253" spans="1:17" s="20" customFormat="1" x14ac:dyDescent="0.25">
      <c r="A253" s="18"/>
      <c r="B253" s="18" t="s">
        <v>65</v>
      </c>
      <c r="C253" s="2">
        <v>350000</v>
      </c>
      <c r="D253" s="47" t="s">
        <v>1</v>
      </c>
      <c r="E253" s="3">
        <v>351959</v>
      </c>
    </row>
    <row r="254" spans="1:17" s="20" customFormat="1" x14ac:dyDescent="0.25">
      <c r="A254" s="47" t="s">
        <v>1</v>
      </c>
      <c r="B254" s="47" t="s">
        <v>1</v>
      </c>
      <c r="C254" s="47" t="s">
        <v>1</v>
      </c>
      <c r="D254" s="47" t="s">
        <v>1</v>
      </c>
      <c r="E254" s="4">
        <f>SUM(E229:E253)</f>
        <v>5587183</v>
      </c>
      <c r="H254" s="26">
        <f>E254/$E$447</f>
        <v>8.4705628473573158E-2</v>
      </c>
      <c r="K254" s="110"/>
      <c r="L254" s="110"/>
      <c r="M254" s="5"/>
      <c r="N254" s="24"/>
      <c r="O254" s="21"/>
    </row>
    <row r="255" spans="1:17" s="20" customFormat="1" x14ac:dyDescent="0.25">
      <c r="A255" s="109" t="s">
        <v>370</v>
      </c>
      <c r="B255" s="109"/>
      <c r="C255" s="15" t="s">
        <v>1</v>
      </c>
      <c r="D255" s="15" t="s">
        <v>1</v>
      </c>
      <c r="E255" s="15" t="s">
        <v>1</v>
      </c>
    </row>
    <row r="256" spans="1:17" s="20" customFormat="1" x14ac:dyDescent="0.25">
      <c r="A256" s="108" t="s">
        <v>143</v>
      </c>
      <c r="B256" s="108"/>
      <c r="C256" s="15" t="s">
        <v>1</v>
      </c>
      <c r="D256" s="15" t="s">
        <v>1</v>
      </c>
      <c r="E256" s="15" t="s">
        <v>1</v>
      </c>
    </row>
    <row r="257" spans="1:16" s="20" customFormat="1" x14ac:dyDescent="0.25">
      <c r="A257" s="47"/>
      <c r="B257" s="47" t="s">
        <v>144</v>
      </c>
      <c r="C257" s="15"/>
      <c r="D257" s="15"/>
      <c r="E257" s="15"/>
    </row>
    <row r="258" spans="1:16" s="20" customFormat="1" x14ac:dyDescent="0.25">
      <c r="A258" s="18"/>
      <c r="B258" s="18" t="s">
        <v>5</v>
      </c>
      <c r="C258" s="5">
        <v>100000</v>
      </c>
      <c r="D258" s="47" t="s">
        <v>1</v>
      </c>
      <c r="E258" s="3">
        <v>101135</v>
      </c>
      <c r="H258" s="26"/>
    </row>
    <row r="259" spans="1:16" s="20" customFormat="1" x14ac:dyDescent="0.25">
      <c r="A259" s="73" t="s">
        <v>364</v>
      </c>
      <c r="B259" s="73"/>
      <c r="C259" s="5"/>
      <c r="D259" s="47"/>
      <c r="E259" s="3"/>
      <c r="H259" s="26"/>
    </row>
    <row r="260" spans="1:16" s="20" customFormat="1" x14ac:dyDescent="0.25">
      <c r="A260" s="18"/>
      <c r="B260" s="47" t="s">
        <v>366</v>
      </c>
      <c r="C260" s="5"/>
      <c r="D260" s="47"/>
      <c r="E260" s="3"/>
      <c r="H260" s="26"/>
    </row>
    <row r="261" spans="1:16" s="20" customFormat="1" x14ac:dyDescent="0.25">
      <c r="A261" s="18"/>
      <c r="B261" s="73" t="s">
        <v>365</v>
      </c>
      <c r="C261" s="78">
        <v>650000</v>
      </c>
      <c r="D261" s="47" t="s">
        <v>1</v>
      </c>
      <c r="E261" s="3">
        <v>650669</v>
      </c>
    </row>
    <row r="262" spans="1:16" s="20" customFormat="1" x14ac:dyDescent="0.25">
      <c r="A262" s="73" t="s">
        <v>367</v>
      </c>
      <c r="B262" s="73"/>
      <c r="C262" s="78"/>
      <c r="D262" s="47"/>
      <c r="E262" s="3"/>
    </row>
    <row r="263" spans="1:16" s="20" customFormat="1" x14ac:dyDescent="0.25">
      <c r="A263" s="18"/>
      <c r="B263" s="47" t="s">
        <v>369</v>
      </c>
      <c r="C263" s="78"/>
      <c r="D263" s="47"/>
      <c r="E263" s="3"/>
    </row>
    <row r="264" spans="1:16" s="20" customFormat="1" x14ac:dyDescent="0.25">
      <c r="A264" s="18"/>
      <c r="B264" s="73" t="s">
        <v>368</v>
      </c>
      <c r="C264" s="78">
        <v>395000</v>
      </c>
      <c r="D264" s="47" t="s">
        <v>1</v>
      </c>
      <c r="E264" s="3">
        <v>394626</v>
      </c>
    </row>
    <row r="265" spans="1:16" s="20" customFormat="1" x14ac:dyDescent="0.25">
      <c r="A265" s="18"/>
      <c r="B265" s="73"/>
      <c r="C265" s="78"/>
      <c r="D265" s="47"/>
      <c r="E265" s="79">
        <f>SUM(E258:E264)</f>
        <v>1146430</v>
      </c>
      <c r="H265" s="26">
        <f>E265/$E$447</f>
        <v>1.738068605430652E-2</v>
      </c>
    </row>
    <row r="266" spans="1:16" s="20" customFormat="1" x14ac:dyDescent="0.25">
      <c r="A266" s="109" t="s">
        <v>371</v>
      </c>
      <c r="B266" s="109"/>
      <c r="C266" s="15" t="s">
        <v>1</v>
      </c>
      <c r="D266" s="15" t="s">
        <v>1</v>
      </c>
      <c r="E266" s="15" t="s">
        <v>1</v>
      </c>
    </row>
    <row r="267" spans="1:16" s="20" customFormat="1" x14ac:dyDescent="0.25">
      <c r="A267" s="106" t="s">
        <v>303</v>
      </c>
      <c r="B267" s="106"/>
      <c r="C267" s="15"/>
      <c r="D267" s="15"/>
      <c r="E267" s="15"/>
    </row>
    <row r="268" spans="1:16" s="20" customFormat="1" x14ac:dyDescent="0.25">
      <c r="A268" s="50"/>
      <c r="B268" s="35" t="s">
        <v>251</v>
      </c>
      <c r="C268" s="36">
        <v>365000</v>
      </c>
      <c r="D268" s="19" t="s">
        <v>1</v>
      </c>
      <c r="E268" s="19">
        <v>365055</v>
      </c>
    </row>
    <row r="269" spans="1:16" s="20" customFormat="1" ht="15" customHeight="1" x14ac:dyDescent="0.25">
      <c r="A269" s="106" t="s">
        <v>146</v>
      </c>
      <c r="B269" s="106"/>
      <c r="C269" s="15" t="s">
        <v>1</v>
      </c>
      <c r="D269" s="15" t="s">
        <v>1</v>
      </c>
      <c r="E269" s="15" t="s">
        <v>1</v>
      </c>
    </row>
    <row r="270" spans="1:16" s="20" customFormat="1" x14ac:dyDescent="0.25">
      <c r="A270" s="18"/>
      <c r="B270" s="18" t="s">
        <v>66</v>
      </c>
      <c r="C270" s="5">
        <v>140000</v>
      </c>
      <c r="D270" s="47" t="s">
        <v>1</v>
      </c>
      <c r="E270" s="27">
        <v>140626</v>
      </c>
      <c r="L270" s="110"/>
      <c r="M270" s="110"/>
      <c r="N270" s="5"/>
      <c r="O270" s="24"/>
      <c r="P270" s="21"/>
    </row>
    <row r="271" spans="1:16" s="20" customFormat="1" x14ac:dyDescent="0.25">
      <c r="A271" s="18"/>
      <c r="B271" s="18"/>
      <c r="C271" s="5"/>
      <c r="D271" s="47"/>
      <c r="E271" s="21">
        <f>SUM(E268:E270)</f>
        <v>505681</v>
      </c>
      <c r="H271" s="26">
        <f>E271/$E$447</f>
        <v>7.6664800333450592E-3</v>
      </c>
      <c r="L271" s="23"/>
      <c r="M271" s="23"/>
      <c r="N271" s="5"/>
      <c r="O271" s="24"/>
      <c r="P271" s="21"/>
    </row>
    <row r="272" spans="1:16" s="20" customFormat="1" x14ac:dyDescent="0.25">
      <c r="A272" s="109" t="s">
        <v>375</v>
      </c>
      <c r="B272" s="109"/>
      <c r="C272" s="15" t="s">
        <v>1</v>
      </c>
      <c r="D272" s="15" t="s">
        <v>1</v>
      </c>
      <c r="E272" s="29" t="s">
        <v>1</v>
      </c>
    </row>
    <row r="273" spans="1:16" s="20" customFormat="1" x14ac:dyDescent="0.25">
      <c r="A273" s="56" t="s">
        <v>372</v>
      </c>
      <c r="B273" s="56"/>
      <c r="C273" s="15"/>
      <c r="D273" s="15"/>
      <c r="E273" s="15"/>
    </row>
    <row r="274" spans="1:16" s="20" customFormat="1" x14ac:dyDescent="0.25">
      <c r="A274" s="50"/>
      <c r="B274" s="47" t="s">
        <v>373</v>
      </c>
      <c r="C274" s="15"/>
      <c r="D274" s="15"/>
      <c r="E274" s="15"/>
    </row>
    <row r="275" spans="1:16" s="20" customFormat="1" x14ac:dyDescent="0.25">
      <c r="A275" s="50"/>
      <c r="B275" s="56" t="s">
        <v>374</v>
      </c>
      <c r="C275" s="76">
        <v>235000</v>
      </c>
      <c r="D275" s="19" t="s">
        <v>1</v>
      </c>
      <c r="E275" s="19">
        <v>235251</v>
      </c>
    </row>
    <row r="276" spans="1:16" s="20" customFormat="1" x14ac:dyDescent="0.25">
      <c r="A276" s="108" t="s">
        <v>67</v>
      </c>
      <c r="B276" s="108"/>
      <c r="C276" s="15" t="s">
        <v>1</v>
      </c>
      <c r="D276" s="15" t="s">
        <v>1</v>
      </c>
      <c r="E276" s="15" t="s">
        <v>1</v>
      </c>
    </row>
    <row r="277" spans="1:16" s="20" customFormat="1" x14ac:dyDescent="0.25">
      <c r="A277" s="47"/>
      <c r="B277" s="47" t="s">
        <v>147</v>
      </c>
      <c r="C277" s="15"/>
      <c r="D277" s="15"/>
      <c r="E277" s="15"/>
    </row>
    <row r="278" spans="1:16" s="71" customFormat="1" x14ac:dyDescent="0.25">
      <c r="A278" s="47"/>
      <c r="B278" s="18" t="s">
        <v>19</v>
      </c>
      <c r="C278" s="5">
        <v>230000</v>
      </c>
      <c r="D278" s="47" t="s">
        <v>1</v>
      </c>
      <c r="E278" s="27">
        <v>230952</v>
      </c>
      <c r="F278" s="20"/>
      <c r="H278" s="25"/>
    </row>
    <row r="279" spans="1:16" s="20" customFormat="1" x14ac:dyDescent="0.25">
      <c r="A279" s="48"/>
      <c r="B279" s="48"/>
      <c r="C279" s="5"/>
      <c r="D279" s="47"/>
      <c r="E279" s="21">
        <f>SUM(E275:E278)</f>
        <v>466203</v>
      </c>
      <c r="H279" s="26">
        <f>E279/$E$447</f>
        <v>7.0679657550621177E-3</v>
      </c>
    </row>
    <row r="280" spans="1:16" s="20" customFormat="1" x14ac:dyDescent="0.25">
      <c r="A280" s="109" t="s">
        <v>378</v>
      </c>
      <c r="B280" s="109"/>
      <c r="C280" s="15" t="s">
        <v>1</v>
      </c>
      <c r="D280" s="15" t="s">
        <v>1</v>
      </c>
      <c r="E280" s="29" t="s">
        <v>1</v>
      </c>
    </row>
    <row r="281" spans="1:16" s="20" customFormat="1" x14ac:dyDescent="0.25">
      <c r="A281" s="108" t="s">
        <v>376</v>
      </c>
      <c r="B281" s="108"/>
      <c r="C281" s="15" t="s">
        <v>1</v>
      </c>
      <c r="D281" s="15" t="s">
        <v>1</v>
      </c>
      <c r="E281" s="15" t="s">
        <v>1</v>
      </c>
      <c r="L281" s="110"/>
      <c r="M281" s="110"/>
      <c r="N281" s="2"/>
      <c r="O281" s="24"/>
      <c r="P281" s="3"/>
    </row>
    <row r="282" spans="1:16" s="20" customFormat="1" x14ac:dyDescent="0.25">
      <c r="A282" s="18"/>
      <c r="B282" s="73" t="s">
        <v>377</v>
      </c>
      <c r="C282" s="78">
        <v>350000</v>
      </c>
      <c r="D282" s="47" t="s">
        <v>1</v>
      </c>
      <c r="E282" s="7">
        <v>350302</v>
      </c>
      <c r="H282" s="26">
        <f>E282/$E$447</f>
        <v>5.3108249838155694E-3</v>
      </c>
    </row>
    <row r="283" spans="1:16" s="20" customFormat="1" x14ac:dyDescent="0.25">
      <c r="A283" s="48"/>
      <c r="B283" s="48"/>
      <c r="C283" s="5"/>
      <c r="D283" s="47"/>
      <c r="E283" s="21"/>
    </row>
    <row r="284" spans="1:16" s="20" customFormat="1" x14ac:dyDescent="0.25">
      <c r="A284" s="109" t="s">
        <v>381</v>
      </c>
      <c r="B284" s="109"/>
      <c r="C284" s="15" t="s">
        <v>1</v>
      </c>
      <c r="D284" s="15" t="s">
        <v>1</v>
      </c>
      <c r="E284" s="15" t="s">
        <v>1</v>
      </c>
    </row>
    <row r="285" spans="1:16" s="20" customFormat="1" x14ac:dyDescent="0.25">
      <c r="A285" s="56" t="s">
        <v>379</v>
      </c>
      <c r="B285" s="56"/>
      <c r="C285" s="15"/>
      <c r="D285" s="15"/>
      <c r="E285" s="15"/>
    </row>
    <row r="286" spans="1:16" s="20" customFormat="1" x14ac:dyDescent="0.25">
      <c r="A286" s="50"/>
      <c r="B286" s="47" t="s">
        <v>380</v>
      </c>
      <c r="C286" s="15"/>
      <c r="D286" s="15"/>
      <c r="E286" s="15"/>
    </row>
    <row r="287" spans="1:16" s="20" customFormat="1" x14ac:dyDescent="0.25">
      <c r="A287" s="50"/>
      <c r="B287" s="56" t="s">
        <v>97</v>
      </c>
      <c r="C287" s="76">
        <v>300000</v>
      </c>
      <c r="D287" s="19" t="s">
        <v>1</v>
      </c>
      <c r="E287" s="19">
        <v>297780</v>
      </c>
    </row>
    <row r="288" spans="1:16" s="20" customFormat="1" x14ac:dyDescent="0.25">
      <c r="A288" s="108" t="s">
        <v>148</v>
      </c>
      <c r="B288" s="108"/>
      <c r="C288" s="15" t="s">
        <v>1</v>
      </c>
      <c r="D288" s="15" t="s">
        <v>1</v>
      </c>
      <c r="E288" s="15" t="s">
        <v>1</v>
      </c>
    </row>
    <row r="289" spans="1:18" s="20" customFormat="1" x14ac:dyDescent="0.25">
      <c r="A289" s="47"/>
      <c r="B289" s="47" t="s">
        <v>149</v>
      </c>
      <c r="C289" s="15"/>
      <c r="D289" s="15"/>
      <c r="E289" s="15"/>
    </row>
    <row r="290" spans="1:18" s="20" customFormat="1" x14ac:dyDescent="0.25">
      <c r="B290" s="18" t="s">
        <v>69</v>
      </c>
      <c r="C290" s="2">
        <v>500000</v>
      </c>
      <c r="D290" s="47" t="s">
        <v>1</v>
      </c>
      <c r="E290" s="3">
        <v>495252</v>
      </c>
      <c r="L290" s="110"/>
      <c r="M290" s="110"/>
      <c r="N290" s="2"/>
      <c r="O290" s="24"/>
      <c r="P290" s="3"/>
    </row>
    <row r="291" spans="1:18" s="20" customFormat="1" ht="15" customHeight="1" x14ac:dyDescent="0.25">
      <c r="A291" s="106" t="s">
        <v>150</v>
      </c>
      <c r="B291" s="106"/>
      <c r="C291" s="15" t="s">
        <v>1</v>
      </c>
      <c r="D291" s="15" t="s">
        <v>1</v>
      </c>
      <c r="E291" s="15" t="s">
        <v>1</v>
      </c>
    </row>
    <row r="292" spans="1:18" s="20" customFormat="1" ht="15" customHeight="1" x14ac:dyDescent="0.25">
      <c r="A292" s="49"/>
      <c r="B292" s="35" t="s">
        <v>151</v>
      </c>
      <c r="C292" s="35"/>
      <c r="D292" s="15"/>
      <c r="E292" s="15"/>
    </row>
    <row r="293" spans="1:18" s="20" customFormat="1" ht="15" customHeight="1" x14ac:dyDescent="0.25">
      <c r="A293" s="18"/>
      <c r="B293" s="18" t="s">
        <v>71</v>
      </c>
      <c r="C293" s="2">
        <v>240000</v>
      </c>
      <c r="D293" s="47" t="s">
        <v>1</v>
      </c>
      <c r="E293" s="3">
        <v>247310</v>
      </c>
      <c r="N293" s="110"/>
      <c r="O293" s="110"/>
      <c r="P293" s="2"/>
      <c r="Q293" s="24"/>
      <c r="R293" s="3"/>
    </row>
    <row r="294" spans="1:18" s="20" customFormat="1" x14ac:dyDescent="0.25">
      <c r="A294" s="108" t="s">
        <v>152</v>
      </c>
      <c r="B294" s="108"/>
      <c r="C294" s="15" t="s">
        <v>1</v>
      </c>
      <c r="D294" s="15" t="s">
        <v>1</v>
      </c>
      <c r="E294" s="15" t="s">
        <v>1</v>
      </c>
    </row>
    <row r="295" spans="1:18" s="20" customFormat="1" x14ac:dyDescent="0.25">
      <c r="A295" s="47"/>
      <c r="B295" s="35" t="s">
        <v>296</v>
      </c>
      <c r="C295" s="15"/>
      <c r="D295" s="15"/>
      <c r="E295" s="15"/>
    </row>
    <row r="296" spans="1:18" s="20" customFormat="1" x14ac:dyDescent="0.25">
      <c r="A296" s="18"/>
      <c r="B296" s="18" t="s">
        <v>70</v>
      </c>
      <c r="C296" s="2">
        <v>230000</v>
      </c>
      <c r="D296" s="47" t="s">
        <v>1</v>
      </c>
      <c r="E296" s="3">
        <v>233992</v>
      </c>
    </row>
    <row r="297" spans="1:18" s="20" customFormat="1" ht="15" customHeight="1" x14ac:dyDescent="0.25">
      <c r="A297" s="108" t="s">
        <v>254</v>
      </c>
      <c r="B297" s="108"/>
      <c r="C297" s="2"/>
      <c r="D297" s="47"/>
      <c r="E297" s="3"/>
      <c r="N297" s="23"/>
      <c r="O297" s="23"/>
      <c r="P297" s="2"/>
      <c r="Q297" s="24"/>
      <c r="R297" s="3"/>
    </row>
    <row r="298" spans="1:18" s="20" customFormat="1" ht="15" customHeight="1" x14ac:dyDescent="0.25">
      <c r="A298" s="47"/>
      <c r="B298" s="35" t="s">
        <v>252</v>
      </c>
      <c r="C298" s="2"/>
      <c r="D298" s="47"/>
      <c r="E298" s="3"/>
      <c r="N298" s="23"/>
      <c r="O298" s="23"/>
      <c r="P298" s="2"/>
      <c r="Q298" s="24"/>
      <c r="R298" s="3"/>
    </row>
    <row r="299" spans="1:18" s="20" customFormat="1" ht="15" customHeight="1" x14ac:dyDescent="0.25">
      <c r="A299" s="47"/>
      <c r="B299" s="35" t="s">
        <v>253</v>
      </c>
      <c r="C299" s="36">
        <v>770000</v>
      </c>
      <c r="D299" s="31" t="s">
        <v>1</v>
      </c>
      <c r="E299" s="19">
        <v>772035</v>
      </c>
      <c r="N299" s="23"/>
      <c r="O299" s="23"/>
      <c r="P299" s="2"/>
      <c r="Q299" s="24"/>
      <c r="R299" s="3"/>
    </row>
    <row r="300" spans="1:18" s="20" customFormat="1" x14ac:dyDescent="0.25">
      <c r="A300" s="47" t="s">
        <v>1</v>
      </c>
      <c r="B300" s="47" t="s">
        <v>1</v>
      </c>
      <c r="C300" s="47" t="s">
        <v>1</v>
      </c>
      <c r="D300" s="47" t="s">
        <v>1</v>
      </c>
      <c r="E300" s="4">
        <f>SUM(E287:E299)</f>
        <v>2046369</v>
      </c>
      <c r="H300" s="26">
        <f>E300/$E$447</f>
        <v>3.1024394982916693E-2</v>
      </c>
    </row>
    <row r="301" spans="1:18" s="20" customFormat="1" x14ac:dyDescent="0.25">
      <c r="A301" s="109" t="s">
        <v>382</v>
      </c>
      <c r="B301" s="109"/>
      <c r="C301" s="15" t="s">
        <v>1</v>
      </c>
      <c r="D301" s="15" t="s">
        <v>1</v>
      </c>
      <c r="E301" s="15" t="s">
        <v>1</v>
      </c>
    </row>
    <row r="302" spans="1:18" s="20" customFormat="1" x14ac:dyDescent="0.25">
      <c r="A302" s="108" t="s">
        <v>72</v>
      </c>
      <c r="B302" s="108"/>
      <c r="C302" s="15" t="s">
        <v>1</v>
      </c>
      <c r="D302" s="15" t="s">
        <v>1</v>
      </c>
      <c r="E302" s="15" t="s">
        <v>1</v>
      </c>
    </row>
    <row r="303" spans="1:18" s="20" customFormat="1" x14ac:dyDescent="0.25">
      <c r="A303" s="18"/>
      <c r="B303" s="18" t="s">
        <v>73</v>
      </c>
      <c r="C303" s="2">
        <v>620000</v>
      </c>
      <c r="D303" s="47" t="s">
        <v>1</v>
      </c>
      <c r="E303" s="3">
        <v>620026</v>
      </c>
      <c r="K303" s="110"/>
      <c r="L303" s="110"/>
      <c r="M303" s="2"/>
      <c r="N303" s="24"/>
      <c r="O303" s="3"/>
    </row>
    <row r="304" spans="1:18" s="20" customFormat="1" x14ac:dyDescent="0.25">
      <c r="A304" s="108" t="s">
        <v>154</v>
      </c>
      <c r="B304" s="108"/>
      <c r="C304" s="2"/>
      <c r="D304" s="47"/>
      <c r="E304" s="3"/>
    </row>
    <row r="305" spans="1:13" s="71" customFormat="1" x14ac:dyDescent="0.25">
      <c r="A305" s="48"/>
      <c r="B305" s="18" t="s">
        <v>198</v>
      </c>
      <c r="C305" s="2">
        <v>1000000</v>
      </c>
      <c r="D305" s="47" t="s">
        <v>1</v>
      </c>
      <c r="E305" s="3">
        <v>953354</v>
      </c>
      <c r="F305" s="20"/>
    </row>
    <row r="306" spans="1:13" s="20" customFormat="1" x14ac:dyDescent="0.25">
      <c r="A306" s="108" t="s">
        <v>153</v>
      </c>
      <c r="B306" s="108"/>
      <c r="C306" s="15" t="s">
        <v>1</v>
      </c>
      <c r="D306" s="15" t="s">
        <v>1</v>
      </c>
      <c r="E306" s="15" t="s">
        <v>1</v>
      </c>
    </row>
    <row r="307" spans="1:13" s="71" customFormat="1" x14ac:dyDescent="0.25">
      <c r="A307" s="18"/>
      <c r="B307" s="18" t="s">
        <v>74</v>
      </c>
      <c r="C307" s="2">
        <v>149246</v>
      </c>
      <c r="D307" s="47" t="s">
        <v>1</v>
      </c>
      <c r="E307" s="3">
        <v>149401</v>
      </c>
      <c r="F307" s="20"/>
      <c r="I307" s="120"/>
      <c r="J307" s="120"/>
      <c r="K307" s="68"/>
      <c r="L307" s="69"/>
      <c r="M307" s="70"/>
    </row>
    <row r="308" spans="1:13" s="20" customFormat="1" x14ac:dyDescent="0.25">
      <c r="A308" s="108" t="s">
        <v>155</v>
      </c>
      <c r="B308" s="108"/>
      <c r="C308" s="2"/>
      <c r="D308" s="47"/>
      <c r="E308" s="3"/>
    </row>
    <row r="309" spans="1:13" s="20" customFormat="1" x14ac:dyDescent="0.25">
      <c r="A309" s="18"/>
      <c r="B309" s="18" t="s">
        <v>306</v>
      </c>
      <c r="C309" s="2">
        <v>140000</v>
      </c>
      <c r="D309" s="47" t="s">
        <v>1</v>
      </c>
      <c r="E309" s="3">
        <v>140034</v>
      </c>
    </row>
    <row r="310" spans="1:13" s="20" customFormat="1" x14ac:dyDescent="0.25">
      <c r="A310" s="18"/>
      <c r="B310" s="18" t="s">
        <v>417</v>
      </c>
      <c r="C310" s="2">
        <v>385000</v>
      </c>
      <c r="D310" s="47"/>
      <c r="E310" s="3">
        <v>385094</v>
      </c>
    </row>
    <row r="311" spans="1:13" s="20" customFormat="1" x14ac:dyDescent="0.25">
      <c r="A311" s="106" t="s">
        <v>156</v>
      </c>
      <c r="B311" s="106"/>
      <c r="C311" s="2"/>
      <c r="D311" s="47"/>
      <c r="E311" s="3"/>
    </row>
    <row r="312" spans="1:13" s="20" customFormat="1" x14ac:dyDescent="0.25">
      <c r="A312" s="18"/>
      <c r="B312" s="18" t="s">
        <v>306</v>
      </c>
      <c r="C312" s="2">
        <v>745000</v>
      </c>
      <c r="D312" s="47" t="s">
        <v>1</v>
      </c>
      <c r="E312" s="3">
        <v>750016</v>
      </c>
    </row>
    <row r="313" spans="1:13" s="20" customFormat="1" x14ac:dyDescent="0.25">
      <c r="A313" s="106" t="s">
        <v>157</v>
      </c>
      <c r="B313" s="106"/>
      <c r="C313" s="15" t="s">
        <v>1</v>
      </c>
      <c r="D313" s="15" t="s">
        <v>1</v>
      </c>
      <c r="E313" s="15" t="s">
        <v>1</v>
      </c>
    </row>
    <row r="314" spans="1:13" s="20" customFormat="1" x14ac:dyDescent="0.25">
      <c r="A314" s="18"/>
      <c r="B314" s="18" t="s">
        <v>307</v>
      </c>
      <c r="C314" s="2">
        <v>200000</v>
      </c>
      <c r="D314" s="47" t="s">
        <v>1</v>
      </c>
      <c r="E314" s="3">
        <v>197514</v>
      </c>
    </row>
    <row r="315" spans="1:13" s="20" customFormat="1" x14ac:dyDescent="0.25">
      <c r="A315" s="47" t="s">
        <v>1</v>
      </c>
      <c r="B315" s="47" t="s">
        <v>1</v>
      </c>
      <c r="C315" s="47" t="s">
        <v>1</v>
      </c>
      <c r="D315" s="47" t="s">
        <v>1</v>
      </c>
      <c r="E315" s="4">
        <f>SUM(E303:E314)</f>
        <v>3195439</v>
      </c>
      <c r="H315" s="26">
        <f>E315/$E$447</f>
        <v>4.8445105296169133E-2</v>
      </c>
    </row>
    <row r="316" spans="1:13" s="20" customFormat="1" x14ac:dyDescent="0.25">
      <c r="A316" s="107" t="s">
        <v>418</v>
      </c>
      <c r="B316" s="107"/>
      <c r="C316" s="47"/>
      <c r="D316" s="47"/>
      <c r="E316" s="30"/>
      <c r="H316" s="26"/>
    </row>
    <row r="317" spans="1:13" s="20" customFormat="1" x14ac:dyDescent="0.25">
      <c r="A317" s="106" t="s">
        <v>255</v>
      </c>
      <c r="B317" s="106"/>
      <c r="C317" s="47"/>
      <c r="D317" s="47"/>
      <c r="E317" s="30"/>
      <c r="H317" s="26"/>
    </row>
    <row r="318" spans="1:13" s="20" customFormat="1" x14ac:dyDescent="0.25">
      <c r="A318" s="49"/>
      <c r="B318" s="35" t="s">
        <v>256</v>
      </c>
      <c r="C318" s="47"/>
      <c r="D318" s="47"/>
      <c r="E318" s="30"/>
      <c r="H318" s="26"/>
    </row>
    <row r="319" spans="1:13" s="20" customFormat="1" x14ac:dyDescent="0.25">
      <c r="A319" s="49"/>
      <c r="B319" s="35" t="s">
        <v>257</v>
      </c>
      <c r="C319" s="43">
        <v>200000</v>
      </c>
      <c r="D319" s="49" t="s">
        <v>1</v>
      </c>
      <c r="E319" s="44">
        <v>200232</v>
      </c>
      <c r="H319" s="26">
        <f>E319/$E$447</f>
        <v>3.0356581125981557E-3</v>
      </c>
    </row>
    <row r="320" spans="1:13" s="20" customFormat="1" x14ac:dyDescent="0.25">
      <c r="A320" s="47"/>
      <c r="B320" s="47"/>
      <c r="C320" s="47"/>
      <c r="D320" s="47"/>
      <c r="E320" s="30"/>
      <c r="H320" s="26"/>
    </row>
    <row r="321" spans="1:8" s="20" customFormat="1" x14ac:dyDescent="0.25">
      <c r="A321" s="109" t="s">
        <v>258</v>
      </c>
      <c r="B321" s="109"/>
      <c r="C321" s="15" t="s">
        <v>1</v>
      </c>
      <c r="D321" s="15" t="s">
        <v>1</v>
      </c>
      <c r="E321" s="15" t="s">
        <v>1</v>
      </c>
    </row>
    <row r="322" spans="1:8" s="20" customFormat="1" x14ac:dyDescent="0.25">
      <c r="A322" s="108" t="s">
        <v>75</v>
      </c>
      <c r="B322" s="108"/>
      <c r="C322" s="15" t="s">
        <v>1</v>
      </c>
      <c r="D322" s="15" t="s">
        <v>1</v>
      </c>
      <c r="E322" s="15" t="s">
        <v>1</v>
      </c>
    </row>
    <row r="323" spans="1:8" s="20" customFormat="1" x14ac:dyDescent="0.25">
      <c r="A323" s="47"/>
      <c r="B323" s="47" t="s">
        <v>158</v>
      </c>
      <c r="C323" s="15"/>
      <c r="D323" s="15"/>
      <c r="E323" s="15"/>
    </row>
    <row r="324" spans="1:8" s="20" customFormat="1" x14ac:dyDescent="0.25">
      <c r="A324" s="47"/>
      <c r="B324" s="18" t="s">
        <v>76</v>
      </c>
      <c r="C324" s="5">
        <v>175000</v>
      </c>
      <c r="D324" s="47" t="s">
        <v>1</v>
      </c>
      <c r="E324" s="7">
        <v>168560</v>
      </c>
      <c r="H324" s="26">
        <f>E324/$E$447</f>
        <v>2.5554882908803045E-3</v>
      </c>
    </row>
    <row r="325" spans="1:8" s="20" customFormat="1" x14ac:dyDescent="0.25">
      <c r="A325" s="48"/>
      <c r="B325" s="48"/>
      <c r="C325" s="5"/>
      <c r="D325" s="47"/>
      <c r="E325" s="21"/>
    </row>
    <row r="326" spans="1:8" s="20" customFormat="1" x14ac:dyDescent="0.25">
      <c r="A326" s="109" t="s">
        <v>384</v>
      </c>
      <c r="B326" s="109"/>
      <c r="C326" s="15" t="s">
        <v>1</v>
      </c>
      <c r="D326" s="15" t="s">
        <v>1</v>
      </c>
      <c r="E326" s="15" t="s">
        <v>1</v>
      </c>
    </row>
    <row r="327" spans="1:8" s="20" customFormat="1" x14ac:dyDescent="0.25">
      <c r="A327" s="108" t="s">
        <v>420</v>
      </c>
      <c r="B327" s="108"/>
      <c r="C327" s="15" t="s">
        <v>1</v>
      </c>
      <c r="D327" s="15" t="s">
        <v>1</v>
      </c>
      <c r="E327" s="15" t="s">
        <v>1</v>
      </c>
    </row>
    <row r="328" spans="1:8" s="20" customFormat="1" x14ac:dyDescent="0.25">
      <c r="A328" s="47"/>
      <c r="B328" s="18" t="s">
        <v>80</v>
      </c>
      <c r="C328" s="2">
        <v>165000</v>
      </c>
      <c r="D328" s="47" t="s">
        <v>1</v>
      </c>
      <c r="E328" s="3">
        <v>175366</v>
      </c>
    </row>
    <row r="329" spans="1:8" s="20" customFormat="1" x14ac:dyDescent="0.25">
      <c r="A329" s="108" t="s">
        <v>419</v>
      </c>
      <c r="B329" s="108"/>
      <c r="C329" s="15" t="s">
        <v>1</v>
      </c>
      <c r="D329" s="15" t="s">
        <v>1</v>
      </c>
      <c r="E329" s="15" t="s">
        <v>1</v>
      </c>
    </row>
    <row r="330" spans="1:8" s="20" customFormat="1" x14ac:dyDescent="0.25">
      <c r="A330" s="47"/>
      <c r="B330" s="47" t="s">
        <v>160</v>
      </c>
      <c r="C330" s="15"/>
      <c r="D330" s="15"/>
      <c r="E330" s="15"/>
    </row>
    <row r="331" spans="1:8" s="20" customFormat="1" x14ac:dyDescent="0.25">
      <c r="A331" s="47"/>
      <c r="B331" s="18" t="s">
        <v>77</v>
      </c>
      <c r="C331" s="2">
        <v>850000</v>
      </c>
      <c r="D331" s="47" t="s">
        <v>1</v>
      </c>
      <c r="E331" s="3">
        <v>865751</v>
      </c>
    </row>
    <row r="332" spans="1:8" s="20" customFormat="1" ht="15" customHeight="1" x14ac:dyDescent="0.25">
      <c r="A332" s="106" t="s">
        <v>159</v>
      </c>
      <c r="B332" s="106"/>
      <c r="C332" s="15" t="s">
        <v>1</v>
      </c>
      <c r="D332" s="15" t="s">
        <v>1</v>
      </c>
      <c r="E332" s="15" t="s">
        <v>1</v>
      </c>
    </row>
    <row r="333" spans="1:8" s="20" customFormat="1" ht="15" customHeight="1" x14ac:dyDescent="0.25">
      <c r="A333" s="49"/>
      <c r="B333" s="18" t="s">
        <v>78</v>
      </c>
      <c r="C333" s="2">
        <v>140000</v>
      </c>
      <c r="D333" s="47" t="s">
        <v>1</v>
      </c>
      <c r="E333" s="3">
        <v>145148</v>
      </c>
    </row>
    <row r="334" spans="1:8" s="20" customFormat="1" x14ac:dyDescent="0.25">
      <c r="A334" s="108" t="s">
        <v>161</v>
      </c>
      <c r="B334" s="108"/>
      <c r="C334" s="15" t="s">
        <v>1</v>
      </c>
      <c r="D334" s="15" t="s">
        <v>1</v>
      </c>
      <c r="E334" s="15" t="s">
        <v>1</v>
      </c>
    </row>
    <row r="335" spans="1:8" s="20" customFormat="1" x14ac:dyDescent="0.25">
      <c r="A335" s="47"/>
      <c r="B335" s="18" t="s">
        <v>79</v>
      </c>
      <c r="C335" s="2">
        <v>1000000</v>
      </c>
      <c r="D335" s="47" t="s">
        <v>1</v>
      </c>
      <c r="E335" s="3">
        <v>1011468</v>
      </c>
    </row>
    <row r="336" spans="1:8" s="20" customFormat="1" x14ac:dyDescent="0.25">
      <c r="A336" s="108" t="s">
        <v>383</v>
      </c>
      <c r="B336" s="108"/>
      <c r="C336" s="2"/>
      <c r="D336" s="47"/>
      <c r="E336" s="3"/>
    </row>
    <row r="337" spans="1:8" s="20" customFormat="1" x14ac:dyDescent="0.25">
      <c r="A337" s="47"/>
      <c r="B337" s="73" t="s">
        <v>262</v>
      </c>
      <c r="C337" s="80">
        <v>500000</v>
      </c>
      <c r="D337" s="47" t="s">
        <v>1</v>
      </c>
      <c r="E337" s="3">
        <v>497835</v>
      </c>
    </row>
    <row r="338" spans="1:8" s="20" customFormat="1" x14ac:dyDescent="0.25">
      <c r="A338" s="47" t="s">
        <v>1</v>
      </c>
      <c r="B338" s="47" t="s">
        <v>1</v>
      </c>
      <c r="C338" s="47" t="s">
        <v>1</v>
      </c>
      <c r="D338" s="47" t="s">
        <v>1</v>
      </c>
      <c r="E338" s="4">
        <f>SUM(E328:E337)</f>
        <v>2695568</v>
      </c>
      <c r="H338" s="26">
        <f>E338/$E$447</f>
        <v>4.0866708953913387E-2</v>
      </c>
    </row>
    <row r="339" spans="1:8" s="20" customFormat="1" x14ac:dyDescent="0.25">
      <c r="A339" s="109" t="s">
        <v>390</v>
      </c>
      <c r="B339" s="109"/>
      <c r="C339" s="15" t="s">
        <v>1</v>
      </c>
      <c r="D339" s="15" t="s">
        <v>1</v>
      </c>
      <c r="E339" s="15" t="s">
        <v>1</v>
      </c>
    </row>
    <row r="340" spans="1:8" s="20" customFormat="1" x14ac:dyDescent="0.25">
      <c r="A340" s="56" t="s">
        <v>385</v>
      </c>
      <c r="B340" s="50"/>
      <c r="C340" s="15"/>
      <c r="D340" s="15"/>
      <c r="E340" s="15"/>
    </row>
    <row r="341" spans="1:8" s="20" customFormat="1" x14ac:dyDescent="0.25">
      <c r="A341" s="50"/>
      <c r="B341" s="35" t="s">
        <v>386</v>
      </c>
      <c r="C341" s="15"/>
      <c r="D341" s="15"/>
      <c r="E341" s="15"/>
    </row>
    <row r="342" spans="1:8" s="20" customFormat="1" x14ac:dyDescent="0.25">
      <c r="A342" s="50"/>
      <c r="B342" s="56" t="s">
        <v>387</v>
      </c>
      <c r="C342" s="76">
        <v>200000</v>
      </c>
      <c r="D342" s="19" t="s">
        <v>1</v>
      </c>
      <c r="E342" s="19">
        <v>198417</v>
      </c>
    </row>
    <row r="343" spans="1:8" s="20" customFormat="1" x14ac:dyDescent="0.25">
      <c r="A343" s="108" t="s">
        <v>81</v>
      </c>
      <c r="B343" s="108"/>
      <c r="C343" s="15" t="s">
        <v>1</v>
      </c>
      <c r="D343" s="15" t="s">
        <v>1</v>
      </c>
      <c r="E343" s="15" t="s">
        <v>1</v>
      </c>
    </row>
    <row r="344" spans="1:8" s="20" customFormat="1" x14ac:dyDescent="0.25">
      <c r="A344" s="47"/>
      <c r="B344" s="35" t="s">
        <v>162</v>
      </c>
      <c r="C344" s="35"/>
      <c r="D344" s="15"/>
      <c r="E344" s="15"/>
    </row>
    <row r="345" spans="1:8" s="20" customFormat="1" x14ac:dyDescent="0.25">
      <c r="A345" s="47"/>
      <c r="B345" s="18" t="s">
        <v>82</v>
      </c>
      <c r="C345" s="2">
        <v>300000</v>
      </c>
      <c r="D345" s="47" t="s">
        <v>1</v>
      </c>
      <c r="E345" s="3">
        <v>297455</v>
      </c>
    </row>
    <row r="346" spans="1:8" s="20" customFormat="1" x14ac:dyDescent="0.25">
      <c r="A346" s="106" t="s">
        <v>259</v>
      </c>
      <c r="B346" s="106"/>
      <c r="C346" s="2"/>
      <c r="D346" s="47"/>
      <c r="E346" s="3"/>
    </row>
    <row r="347" spans="1:8" s="20" customFormat="1" x14ac:dyDescent="0.25">
      <c r="A347" s="47"/>
      <c r="B347" s="35" t="s">
        <v>260</v>
      </c>
      <c r="C347" s="36">
        <v>340000</v>
      </c>
      <c r="D347" s="31" t="s">
        <v>1</v>
      </c>
      <c r="E347" s="19">
        <v>340256</v>
      </c>
    </row>
    <row r="348" spans="1:8" s="20" customFormat="1" x14ac:dyDescent="0.25">
      <c r="A348" s="108" t="s">
        <v>163</v>
      </c>
      <c r="B348" s="108"/>
      <c r="C348" s="15" t="s">
        <v>1</v>
      </c>
      <c r="D348" s="15" t="s">
        <v>1</v>
      </c>
      <c r="E348" s="15" t="s">
        <v>1</v>
      </c>
    </row>
    <row r="349" spans="1:8" s="20" customFormat="1" x14ac:dyDescent="0.25">
      <c r="A349" s="47"/>
      <c r="B349" s="18" t="s">
        <v>83</v>
      </c>
      <c r="C349" s="2">
        <v>200000</v>
      </c>
      <c r="D349" s="47" t="s">
        <v>1</v>
      </c>
      <c r="E349" s="3">
        <v>198679</v>
      </c>
    </row>
    <row r="350" spans="1:8" s="20" customFormat="1" x14ac:dyDescent="0.25">
      <c r="A350" s="108" t="s">
        <v>297</v>
      </c>
      <c r="B350" s="108"/>
      <c r="C350" s="15" t="s">
        <v>1</v>
      </c>
      <c r="D350" s="15" t="s">
        <v>1</v>
      </c>
      <c r="E350" s="15" t="s">
        <v>1</v>
      </c>
    </row>
    <row r="351" spans="1:8" s="20" customFormat="1" x14ac:dyDescent="0.25">
      <c r="A351" s="47"/>
      <c r="B351" s="18" t="s">
        <v>84</v>
      </c>
      <c r="C351" s="2">
        <v>550000</v>
      </c>
      <c r="D351" s="47" t="s">
        <v>1</v>
      </c>
      <c r="E351" s="3">
        <v>550066</v>
      </c>
    </row>
    <row r="352" spans="1:8" s="20" customFormat="1" x14ac:dyDescent="0.25">
      <c r="A352" s="56" t="s">
        <v>389</v>
      </c>
      <c r="B352" s="18"/>
      <c r="C352" s="2"/>
      <c r="D352" s="47"/>
      <c r="E352" s="3"/>
    </row>
    <row r="353" spans="1:6" s="20" customFormat="1" x14ac:dyDescent="0.25">
      <c r="A353" s="47"/>
      <c r="B353" s="73" t="s">
        <v>388</v>
      </c>
      <c r="C353" s="80">
        <v>135000</v>
      </c>
      <c r="D353" s="47" t="s">
        <v>1</v>
      </c>
      <c r="E353" s="3">
        <v>135031</v>
      </c>
    </row>
    <row r="354" spans="1:6" s="20" customFormat="1" x14ac:dyDescent="0.25">
      <c r="A354" s="106" t="s">
        <v>298</v>
      </c>
      <c r="B354" s="106"/>
      <c r="C354" s="2"/>
      <c r="D354" s="47"/>
      <c r="E354" s="3"/>
    </row>
    <row r="355" spans="1:6" s="71" customFormat="1" x14ac:dyDescent="0.25">
      <c r="A355" s="47"/>
      <c r="B355" s="35" t="s">
        <v>261</v>
      </c>
      <c r="C355" s="37">
        <v>175000</v>
      </c>
      <c r="D355" s="49" t="s">
        <v>1</v>
      </c>
      <c r="E355" s="38">
        <v>175076</v>
      </c>
      <c r="F355" s="20"/>
    </row>
    <row r="356" spans="1:6" s="20" customFormat="1" x14ac:dyDescent="0.25">
      <c r="A356" s="106" t="s">
        <v>300</v>
      </c>
      <c r="B356" s="106"/>
      <c r="C356" s="37"/>
      <c r="D356" s="49"/>
      <c r="E356" s="38"/>
    </row>
    <row r="357" spans="1:6" s="20" customFormat="1" x14ac:dyDescent="0.25">
      <c r="A357" s="47"/>
      <c r="B357" s="35" t="s">
        <v>263</v>
      </c>
      <c r="C357" s="37"/>
      <c r="D357" s="49"/>
      <c r="E357" s="38"/>
    </row>
    <row r="358" spans="1:6" s="71" customFormat="1" x14ac:dyDescent="0.25">
      <c r="A358" s="47"/>
      <c r="B358" s="35" t="s">
        <v>264</v>
      </c>
      <c r="C358" s="36">
        <v>235000</v>
      </c>
      <c r="D358" s="49" t="s">
        <v>1</v>
      </c>
      <c r="E358" s="38">
        <v>235252</v>
      </c>
      <c r="F358" s="20"/>
    </row>
    <row r="359" spans="1:6" s="20" customFormat="1" x14ac:dyDescent="0.25">
      <c r="A359" s="108" t="s">
        <v>86</v>
      </c>
      <c r="B359" s="108"/>
      <c r="C359" s="15" t="s">
        <v>1</v>
      </c>
      <c r="D359" s="15" t="s">
        <v>1</v>
      </c>
      <c r="E359" s="15" t="s">
        <v>1</v>
      </c>
    </row>
    <row r="360" spans="1:6" s="20" customFormat="1" x14ac:dyDescent="0.25">
      <c r="A360" s="47"/>
      <c r="B360" s="35" t="s">
        <v>164</v>
      </c>
      <c r="C360" s="35"/>
      <c r="D360" s="15"/>
      <c r="E360" s="15"/>
    </row>
    <row r="361" spans="1:6" s="20" customFormat="1" x14ac:dyDescent="0.25">
      <c r="A361" s="47"/>
      <c r="B361" s="18" t="s">
        <v>87</v>
      </c>
      <c r="C361" s="2">
        <v>135000</v>
      </c>
      <c r="D361" s="47" t="s">
        <v>1</v>
      </c>
      <c r="E361" s="3">
        <v>136036</v>
      </c>
    </row>
    <row r="362" spans="1:6" s="20" customFormat="1" x14ac:dyDescent="0.25">
      <c r="A362" s="106" t="s">
        <v>165</v>
      </c>
      <c r="B362" s="106"/>
      <c r="C362" s="2"/>
      <c r="D362" s="47"/>
      <c r="E362" s="3"/>
    </row>
    <row r="363" spans="1:6" s="20" customFormat="1" x14ac:dyDescent="0.25">
      <c r="A363" s="48"/>
      <c r="B363" s="35" t="s">
        <v>166</v>
      </c>
      <c r="C363" s="35"/>
      <c r="D363" s="47"/>
      <c r="E363" s="3"/>
    </row>
    <row r="364" spans="1:6" s="71" customFormat="1" x14ac:dyDescent="0.25">
      <c r="A364" s="48"/>
      <c r="B364" s="18" t="s">
        <v>88</v>
      </c>
      <c r="C364" s="2">
        <v>285000</v>
      </c>
      <c r="D364" s="47" t="s">
        <v>1</v>
      </c>
      <c r="E364" s="3">
        <v>260363</v>
      </c>
      <c r="F364" s="20"/>
    </row>
    <row r="365" spans="1:6" s="20" customFormat="1" x14ac:dyDescent="0.25">
      <c r="A365" s="108" t="s">
        <v>167</v>
      </c>
      <c r="B365" s="108"/>
      <c r="C365" s="15" t="s">
        <v>1</v>
      </c>
      <c r="D365" s="15" t="s">
        <v>1</v>
      </c>
      <c r="E365" s="15" t="s">
        <v>1</v>
      </c>
    </row>
    <row r="366" spans="1:6" s="20" customFormat="1" x14ac:dyDescent="0.25">
      <c r="A366" s="47"/>
      <c r="B366" s="18" t="s">
        <v>68</v>
      </c>
      <c r="C366" s="2">
        <v>100000</v>
      </c>
      <c r="D366" s="47" t="s">
        <v>1</v>
      </c>
      <c r="E366" s="3">
        <v>100012</v>
      </c>
    </row>
    <row r="367" spans="1:6" s="20" customFormat="1" x14ac:dyDescent="0.25">
      <c r="A367" s="108" t="s">
        <v>170</v>
      </c>
      <c r="B367" s="108"/>
      <c r="C367" s="15" t="s">
        <v>1</v>
      </c>
      <c r="D367" s="15" t="s">
        <v>1</v>
      </c>
      <c r="E367" s="15" t="s">
        <v>1</v>
      </c>
    </row>
    <row r="368" spans="1:6" s="20" customFormat="1" x14ac:dyDescent="0.25">
      <c r="A368" s="47"/>
      <c r="B368" s="18" t="s">
        <v>89</v>
      </c>
      <c r="C368" s="2">
        <v>200000</v>
      </c>
      <c r="D368" s="47" t="s">
        <v>1</v>
      </c>
      <c r="E368" s="3">
        <v>194894</v>
      </c>
    </row>
    <row r="369" spans="1:11" s="20" customFormat="1" x14ac:dyDescent="0.25">
      <c r="A369" s="108" t="s">
        <v>90</v>
      </c>
      <c r="B369" s="108"/>
      <c r="C369" s="15" t="s">
        <v>1</v>
      </c>
      <c r="D369" s="15" t="s">
        <v>1</v>
      </c>
      <c r="E369" s="15" t="s">
        <v>1</v>
      </c>
    </row>
    <row r="370" spans="1:11" s="20" customFormat="1" x14ac:dyDescent="0.25">
      <c r="A370" s="47"/>
      <c r="B370" s="18" t="s">
        <v>91</v>
      </c>
      <c r="C370" s="2">
        <v>525000</v>
      </c>
      <c r="D370" s="47" t="s">
        <v>1</v>
      </c>
      <c r="E370" s="3">
        <v>527212</v>
      </c>
    </row>
    <row r="371" spans="1:11" s="20" customFormat="1" x14ac:dyDescent="0.25">
      <c r="A371" s="106" t="s">
        <v>265</v>
      </c>
      <c r="B371" s="106"/>
      <c r="C371" s="2"/>
      <c r="D371" s="47"/>
      <c r="E371" s="3"/>
    </row>
    <row r="372" spans="1:11" s="20" customFormat="1" x14ac:dyDescent="0.25">
      <c r="A372" s="47"/>
      <c r="B372" s="18" t="s">
        <v>266</v>
      </c>
      <c r="C372" s="34">
        <v>175000</v>
      </c>
      <c r="D372" s="31" t="s">
        <v>1</v>
      </c>
      <c r="E372" s="19">
        <v>175108</v>
      </c>
    </row>
    <row r="373" spans="1:11" s="20" customFormat="1" x14ac:dyDescent="0.25">
      <c r="A373" s="106" t="s">
        <v>267</v>
      </c>
      <c r="B373" s="106"/>
      <c r="C373" s="34"/>
      <c r="D373" s="31"/>
      <c r="E373" s="19"/>
    </row>
    <row r="374" spans="1:11" s="20" customFormat="1" x14ac:dyDescent="0.25">
      <c r="A374" s="47"/>
      <c r="B374" s="35" t="s">
        <v>268</v>
      </c>
      <c r="C374" s="34"/>
      <c r="D374" s="31"/>
      <c r="E374" s="19"/>
    </row>
    <row r="375" spans="1:11" s="20" customFormat="1" x14ac:dyDescent="0.25">
      <c r="A375" s="47"/>
      <c r="B375" s="35" t="s">
        <v>269</v>
      </c>
      <c r="C375" s="36">
        <v>100000</v>
      </c>
      <c r="D375" s="31" t="s">
        <v>1</v>
      </c>
      <c r="E375" s="19">
        <v>116177</v>
      </c>
      <c r="G375" s="20" t="s">
        <v>284</v>
      </c>
      <c r="J375" s="57">
        <v>116177</v>
      </c>
    </row>
    <row r="376" spans="1:11" s="20" customFormat="1" x14ac:dyDescent="0.25">
      <c r="A376" s="106" t="s">
        <v>270</v>
      </c>
      <c r="B376" s="106"/>
      <c r="C376" s="36"/>
      <c r="D376" s="31"/>
      <c r="E376" s="19"/>
    </row>
    <row r="377" spans="1:11" s="20" customFormat="1" x14ac:dyDescent="0.25">
      <c r="A377" s="47"/>
      <c r="B377" s="35" t="s">
        <v>271</v>
      </c>
      <c r="C377" s="37">
        <v>200000</v>
      </c>
      <c r="D377" s="49" t="s">
        <v>1</v>
      </c>
      <c r="E377" s="38">
        <v>200031</v>
      </c>
    </row>
    <row r="378" spans="1:11" s="20" customFormat="1" x14ac:dyDescent="0.25">
      <c r="A378" s="106" t="s">
        <v>272</v>
      </c>
      <c r="B378" s="106"/>
      <c r="C378" s="37"/>
      <c r="D378" s="49"/>
      <c r="E378" s="38"/>
    </row>
    <row r="379" spans="1:11" s="20" customFormat="1" x14ac:dyDescent="0.25">
      <c r="A379" s="47"/>
      <c r="B379" s="35" t="s">
        <v>273</v>
      </c>
      <c r="C379" s="37">
        <v>300000</v>
      </c>
      <c r="D379" s="49" t="s">
        <v>1</v>
      </c>
      <c r="E379" s="38">
        <v>300135</v>
      </c>
    </row>
    <row r="380" spans="1:11" s="20" customFormat="1" ht="15" customHeight="1" x14ac:dyDescent="0.25">
      <c r="A380" s="106" t="s">
        <v>274</v>
      </c>
      <c r="B380" s="106"/>
      <c r="C380" s="37"/>
      <c r="D380" s="49"/>
      <c r="E380" s="38"/>
    </row>
    <row r="381" spans="1:11" s="20" customFormat="1" x14ac:dyDescent="0.25">
      <c r="A381" s="47"/>
      <c r="B381" s="35" t="s">
        <v>275</v>
      </c>
      <c r="C381" s="37"/>
      <c r="D381" s="49"/>
      <c r="E381" s="38"/>
    </row>
    <row r="382" spans="1:11" s="20" customFormat="1" x14ac:dyDescent="0.25">
      <c r="A382" s="47"/>
      <c r="B382" s="35" t="s">
        <v>286</v>
      </c>
      <c r="C382" s="37">
        <v>280000</v>
      </c>
      <c r="D382" s="49" t="s">
        <v>1</v>
      </c>
      <c r="E382" s="38">
        <v>267021</v>
      </c>
      <c r="G382" s="20" t="s">
        <v>284</v>
      </c>
      <c r="J382" s="38">
        <v>267021</v>
      </c>
      <c r="K382" s="38">
        <v>267021</v>
      </c>
    </row>
    <row r="383" spans="1:11" s="20" customFormat="1" x14ac:dyDescent="0.25">
      <c r="A383" s="106" t="s">
        <v>299</v>
      </c>
      <c r="B383" s="106"/>
      <c r="C383" s="37"/>
      <c r="D383" s="49"/>
      <c r="E383" s="38"/>
    </row>
    <row r="384" spans="1:11" s="71" customFormat="1" x14ac:dyDescent="0.25">
      <c r="A384" s="47"/>
      <c r="B384" s="35" t="s">
        <v>262</v>
      </c>
      <c r="C384" s="37">
        <v>140000</v>
      </c>
      <c r="D384" s="49" t="s">
        <v>1</v>
      </c>
      <c r="E384" s="38">
        <v>140172</v>
      </c>
      <c r="F384" s="20"/>
    </row>
    <row r="385" spans="1:8" s="20" customFormat="1" ht="15" customHeight="1" x14ac:dyDescent="0.25">
      <c r="A385" s="106" t="s">
        <v>168</v>
      </c>
      <c r="B385" s="106"/>
      <c r="C385" s="15" t="s">
        <v>1</v>
      </c>
      <c r="D385" s="15" t="s">
        <v>1</v>
      </c>
      <c r="E385" s="15" t="s">
        <v>1</v>
      </c>
    </row>
    <row r="386" spans="1:8" s="20" customFormat="1" ht="15" customHeight="1" x14ac:dyDescent="0.25">
      <c r="A386" s="49"/>
      <c r="B386" s="35" t="s">
        <v>169</v>
      </c>
      <c r="C386" s="35"/>
      <c r="D386" s="15"/>
      <c r="E386" s="15"/>
    </row>
    <row r="387" spans="1:8" s="20" customFormat="1" ht="15" customHeight="1" x14ac:dyDescent="0.25">
      <c r="A387" s="49"/>
      <c r="B387" s="18" t="s">
        <v>92</v>
      </c>
      <c r="C387" s="2">
        <v>100000</v>
      </c>
      <c r="D387" s="47" t="s">
        <v>1</v>
      </c>
      <c r="E387" s="3">
        <v>97993</v>
      </c>
    </row>
    <row r="388" spans="1:8" s="20" customFormat="1" x14ac:dyDescent="0.25">
      <c r="A388" s="108" t="s">
        <v>171</v>
      </c>
      <c r="B388" s="108"/>
      <c r="C388" s="15" t="s">
        <v>1</v>
      </c>
      <c r="D388" s="15" t="s">
        <v>1</v>
      </c>
      <c r="E388" s="15" t="s">
        <v>1</v>
      </c>
    </row>
    <row r="389" spans="1:8" s="20" customFormat="1" x14ac:dyDescent="0.25">
      <c r="A389" s="47"/>
      <c r="B389" s="18" t="s">
        <v>93</v>
      </c>
      <c r="C389" s="2">
        <v>200000</v>
      </c>
      <c r="D389" s="47" t="s">
        <v>1</v>
      </c>
      <c r="E389" s="3">
        <v>210426</v>
      </c>
    </row>
    <row r="390" spans="1:8" s="20" customFormat="1" x14ac:dyDescent="0.25">
      <c r="A390" s="106" t="s">
        <v>276</v>
      </c>
      <c r="B390" s="106"/>
      <c r="C390" s="37"/>
      <c r="D390" s="49"/>
      <c r="E390" s="38"/>
    </row>
    <row r="391" spans="1:8" s="20" customFormat="1" x14ac:dyDescent="0.25">
      <c r="A391" s="47"/>
      <c r="B391" s="35" t="s">
        <v>277</v>
      </c>
      <c r="C391" s="37"/>
      <c r="D391" s="49"/>
      <c r="E391" s="38"/>
    </row>
    <row r="392" spans="1:8" s="20" customFormat="1" x14ac:dyDescent="0.25">
      <c r="A392" s="47"/>
      <c r="B392" s="35" t="s">
        <v>278</v>
      </c>
      <c r="C392" s="37">
        <v>750000</v>
      </c>
      <c r="D392" s="49" t="s">
        <v>1</v>
      </c>
      <c r="E392" s="38">
        <v>755110</v>
      </c>
    </row>
    <row r="393" spans="1:8" s="20" customFormat="1" x14ac:dyDescent="0.25">
      <c r="A393" s="108" t="s">
        <v>172</v>
      </c>
      <c r="B393" s="108"/>
      <c r="C393" s="15" t="s">
        <v>1</v>
      </c>
      <c r="D393" s="15" t="s">
        <v>1</v>
      </c>
      <c r="E393" s="15" t="s">
        <v>1</v>
      </c>
    </row>
    <row r="394" spans="1:8" s="20" customFormat="1" x14ac:dyDescent="0.25">
      <c r="A394" s="47"/>
      <c r="B394" s="18" t="s">
        <v>94</v>
      </c>
      <c r="C394" s="2">
        <v>360000</v>
      </c>
      <c r="D394" s="47" t="s">
        <v>1</v>
      </c>
      <c r="E394" s="3">
        <v>374171</v>
      </c>
    </row>
    <row r="395" spans="1:8" s="20" customFormat="1" x14ac:dyDescent="0.25">
      <c r="A395" s="108" t="s">
        <v>301</v>
      </c>
      <c r="B395" s="108"/>
      <c r="C395" s="15" t="s">
        <v>1</v>
      </c>
      <c r="D395" s="15" t="s">
        <v>1</v>
      </c>
      <c r="E395" s="15" t="s">
        <v>1</v>
      </c>
    </row>
    <row r="396" spans="1:8" s="20" customFormat="1" x14ac:dyDescent="0.25">
      <c r="A396" s="47"/>
      <c r="B396" s="18" t="s">
        <v>85</v>
      </c>
      <c r="C396" s="2">
        <v>200000</v>
      </c>
      <c r="D396" s="47" t="s">
        <v>1</v>
      </c>
      <c r="E396" s="3">
        <v>208019</v>
      </c>
    </row>
    <row r="397" spans="1:8" s="20" customFormat="1" x14ac:dyDescent="0.25">
      <c r="A397" s="47" t="s">
        <v>1</v>
      </c>
      <c r="B397" s="47" t="s">
        <v>1</v>
      </c>
      <c r="C397" s="47" t="s">
        <v>1</v>
      </c>
      <c r="D397" s="47" t="s">
        <v>1</v>
      </c>
      <c r="E397" s="4">
        <f>SUM(E342:E396)</f>
        <v>6193112</v>
      </c>
      <c r="H397" s="26">
        <f>E397/$E$447</f>
        <v>9.3891938776164585E-2</v>
      </c>
    </row>
    <row r="398" spans="1:8" s="20" customFormat="1" x14ac:dyDescent="0.25">
      <c r="A398" s="109" t="s">
        <v>393</v>
      </c>
      <c r="B398" s="109"/>
      <c r="C398" s="15" t="s">
        <v>1</v>
      </c>
      <c r="D398" s="15" t="s">
        <v>1</v>
      </c>
      <c r="E398" s="15" t="s">
        <v>1</v>
      </c>
    </row>
    <row r="399" spans="1:8" s="20" customFormat="1" x14ac:dyDescent="0.25">
      <c r="A399" s="56" t="s">
        <v>391</v>
      </c>
      <c r="B399" s="50"/>
      <c r="C399" s="15"/>
      <c r="D399" s="15"/>
      <c r="E399" s="15"/>
    </row>
    <row r="400" spans="1:8" s="20" customFormat="1" x14ac:dyDescent="0.25">
      <c r="A400" s="50"/>
      <c r="B400" s="56" t="s">
        <v>392</v>
      </c>
      <c r="C400" s="76">
        <v>480000</v>
      </c>
      <c r="D400" s="19" t="s">
        <v>1</v>
      </c>
      <c r="E400" s="19">
        <v>480321</v>
      </c>
    </row>
    <row r="401" spans="1:10" s="20" customFormat="1" x14ac:dyDescent="0.25">
      <c r="A401" s="108" t="s">
        <v>176</v>
      </c>
      <c r="B401" s="108"/>
      <c r="C401" s="15" t="s">
        <v>1</v>
      </c>
      <c r="D401" s="15" t="s">
        <v>1</v>
      </c>
      <c r="E401" s="15" t="s">
        <v>1</v>
      </c>
    </row>
    <row r="402" spans="1:10" s="20" customFormat="1" x14ac:dyDescent="0.25">
      <c r="A402" s="47"/>
      <c r="B402" s="47" t="s">
        <v>173</v>
      </c>
      <c r="C402" s="15"/>
      <c r="D402" s="15"/>
      <c r="E402" s="15"/>
    </row>
    <row r="403" spans="1:10" s="20" customFormat="1" x14ac:dyDescent="0.25">
      <c r="A403" s="47"/>
      <c r="B403" s="18" t="s">
        <v>95</v>
      </c>
      <c r="C403" s="2">
        <v>250000</v>
      </c>
      <c r="D403" s="47" t="s">
        <v>1</v>
      </c>
      <c r="E403" s="3">
        <v>255915</v>
      </c>
    </row>
    <row r="404" spans="1:10" s="20" customFormat="1" x14ac:dyDescent="0.25">
      <c r="A404" s="108" t="s">
        <v>175</v>
      </c>
      <c r="B404" s="108"/>
      <c r="C404" s="15" t="s">
        <v>1</v>
      </c>
      <c r="D404" s="15" t="s">
        <v>1</v>
      </c>
      <c r="E404" s="15" t="s">
        <v>1</v>
      </c>
    </row>
    <row r="405" spans="1:10" s="20" customFormat="1" x14ac:dyDescent="0.25">
      <c r="A405" s="47"/>
      <c r="B405" s="47" t="s">
        <v>174</v>
      </c>
      <c r="C405" s="15"/>
      <c r="D405" s="15"/>
      <c r="E405" s="15"/>
    </row>
    <row r="406" spans="1:10" s="59" customFormat="1" x14ac:dyDescent="0.25">
      <c r="A406" s="47"/>
      <c r="B406" s="18" t="s">
        <v>205</v>
      </c>
      <c r="C406" s="2">
        <v>850000</v>
      </c>
      <c r="D406" s="47" t="s">
        <v>1</v>
      </c>
      <c r="E406" s="3">
        <v>868013</v>
      </c>
      <c r="F406" s="20"/>
      <c r="H406" s="59" t="s">
        <v>284</v>
      </c>
      <c r="J406" s="62">
        <v>868013</v>
      </c>
    </row>
    <row r="407" spans="1:10" s="20" customFormat="1" x14ac:dyDescent="0.25">
      <c r="A407" s="47" t="s">
        <v>1</v>
      </c>
      <c r="B407" s="47" t="s">
        <v>1</v>
      </c>
      <c r="C407" s="47" t="s">
        <v>1</v>
      </c>
      <c r="D407" s="47" t="s">
        <v>1</v>
      </c>
      <c r="E407" s="4">
        <f>SUM(E400:E406)</f>
        <v>1604249</v>
      </c>
      <c r="H407" s="26">
        <f>E407/$E$447</f>
        <v>2.4321544465807057E-2</v>
      </c>
    </row>
    <row r="408" spans="1:10" s="20" customFormat="1" x14ac:dyDescent="0.25">
      <c r="A408" s="109" t="s">
        <v>422</v>
      </c>
      <c r="B408" s="109"/>
      <c r="C408" s="15" t="s">
        <v>1</v>
      </c>
      <c r="D408" s="15" t="s">
        <v>1</v>
      </c>
      <c r="E408" s="15" t="s">
        <v>1</v>
      </c>
    </row>
    <row r="409" spans="1:10" s="20" customFormat="1" x14ac:dyDescent="0.25">
      <c r="A409" s="108" t="s">
        <v>96</v>
      </c>
      <c r="B409" s="108"/>
      <c r="C409" s="15" t="s">
        <v>1</v>
      </c>
      <c r="D409" s="15" t="s">
        <v>1</v>
      </c>
      <c r="E409" s="15" t="s">
        <v>1</v>
      </c>
    </row>
    <row r="410" spans="1:10" s="20" customFormat="1" x14ac:dyDescent="0.25">
      <c r="A410" s="47"/>
      <c r="B410" s="47" t="s">
        <v>421</v>
      </c>
      <c r="C410" s="15"/>
      <c r="D410" s="15"/>
      <c r="E410" s="15"/>
    </row>
    <row r="411" spans="1:10" s="20" customFormat="1" x14ac:dyDescent="0.25">
      <c r="A411" s="47"/>
      <c r="B411" s="18" t="s">
        <v>97</v>
      </c>
      <c r="C411" s="5">
        <v>455000</v>
      </c>
      <c r="D411" s="47" t="s">
        <v>1</v>
      </c>
      <c r="E411" s="7">
        <v>457868</v>
      </c>
      <c r="H411" s="26">
        <f>E411/$E$447</f>
        <v>6.9416012860036968E-3</v>
      </c>
    </row>
    <row r="412" spans="1:10" s="20" customFormat="1" x14ac:dyDescent="0.25">
      <c r="A412" s="110"/>
      <c r="B412" s="110"/>
    </row>
    <row r="413" spans="1:10" s="20" customFormat="1" x14ac:dyDescent="0.25">
      <c r="A413" s="109" t="s">
        <v>394</v>
      </c>
      <c r="B413" s="109"/>
      <c r="C413" s="15" t="s">
        <v>1</v>
      </c>
      <c r="D413" s="15" t="s">
        <v>1</v>
      </c>
      <c r="E413" s="15" t="s">
        <v>1</v>
      </c>
    </row>
    <row r="414" spans="1:10" s="20" customFormat="1" x14ac:dyDescent="0.25">
      <c r="A414" s="108" t="s">
        <v>202</v>
      </c>
      <c r="B414" s="108"/>
      <c r="C414" s="15"/>
      <c r="D414" s="15"/>
      <c r="E414" s="15"/>
    </row>
    <row r="415" spans="1:10" s="20" customFormat="1" x14ac:dyDescent="0.25">
      <c r="A415" s="50"/>
      <c r="B415" s="47" t="s">
        <v>177</v>
      </c>
      <c r="C415" s="15"/>
      <c r="D415" s="15"/>
      <c r="E415" s="15"/>
    </row>
    <row r="416" spans="1:10" s="59" customFormat="1" x14ac:dyDescent="0.25">
      <c r="A416" s="50"/>
      <c r="B416" s="18" t="s">
        <v>206</v>
      </c>
      <c r="C416" s="2">
        <v>195000</v>
      </c>
      <c r="D416" s="47" t="s">
        <v>1</v>
      </c>
      <c r="E416" s="3">
        <v>194846</v>
      </c>
      <c r="F416" s="20"/>
      <c r="H416" s="59" t="s">
        <v>284</v>
      </c>
      <c r="J416" s="62">
        <v>194846</v>
      </c>
    </row>
    <row r="417" spans="1:10" s="20" customFormat="1" x14ac:dyDescent="0.25">
      <c r="A417" s="50"/>
      <c r="B417" s="18" t="s">
        <v>178</v>
      </c>
      <c r="C417" s="2"/>
      <c r="D417" s="47"/>
      <c r="E417" s="3"/>
    </row>
    <row r="418" spans="1:10" s="20" customFormat="1" x14ac:dyDescent="0.25">
      <c r="A418" s="50"/>
      <c r="B418" s="18" t="s">
        <v>207</v>
      </c>
      <c r="C418" s="2">
        <v>200000</v>
      </c>
      <c r="D418" s="47" t="s">
        <v>1</v>
      </c>
      <c r="E418" s="3">
        <v>162930</v>
      </c>
      <c r="H418" s="20" t="s">
        <v>284</v>
      </c>
      <c r="J418" s="3">
        <v>162930</v>
      </c>
    </row>
    <row r="419" spans="1:10" s="20" customFormat="1" x14ac:dyDescent="0.25">
      <c r="A419" s="108" t="s">
        <v>199</v>
      </c>
      <c r="B419" s="108"/>
      <c r="C419" s="15" t="s">
        <v>1</v>
      </c>
      <c r="D419" s="15" t="s">
        <v>1</v>
      </c>
      <c r="E419" s="15" t="s">
        <v>1</v>
      </c>
    </row>
    <row r="420" spans="1:10" s="20" customFormat="1" x14ac:dyDescent="0.25">
      <c r="A420" s="48"/>
      <c r="B420" s="18" t="s">
        <v>200</v>
      </c>
      <c r="C420" s="2"/>
      <c r="D420" s="47"/>
      <c r="E420" s="3"/>
    </row>
    <row r="421" spans="1:10" s="59" customFormat="1" x14ac:dyDescent="0.25">
      <c r="A421" s="48"/>
      <c r="B421" s="18" t="s">
        <v>208</v>
      </c>
      <c r="C421" s="2">
        <v>1325000</v>
      </c>
      <c r="D421" s="47" t="s">
        <v>1</v>
      </c>
      <c r="E421" s="3">
        <v>1327534</v>
      </c>
      <c r="F421" s="20"/>
      <c r="H421" s="59" t="s">
        <v>284</v>
      </c>
      <c r="J421" s="62">
        <v>1327534</v>
      </c>
    </row>
    <row r="422" spans="1:10" s="20" customFormat="1" x14ac:dyDescent="0.25">
      <c r="A422" s="48"/>
      <c r="B422" s="18" t="s">
        <v>179</v>
      </c>
      <c r="C422" s="2"/>
      <c r="D422" s="47"/>
      <c r="E422" s="3"/>
    </row>
    <row r="423" spans="1:10" s="20" customFormat="1" x14ac:dyDescent="0.25">
      <c r="A423" s="48"/>
      <c r="B423" s="18" t="s">
        <v>98</v>
      </c>
      <c r="C423" s="2">
        <v>425000</v>
      </c>
      <c r="D423" s="47" t="s">
        <v>1</v>
      </c>
      <c r="E423" s="3">
        <v>430939</v>
      </c>
    </row>
    <row r="424" spans="1:10" s="20" customFormat="1" x14ac:dyDescent="0.25">
      <c r="A424" s="108" t="s">
        <v>180</v>
      </c>
      <c r="B424" s="108"/>
      <c r="C424" s="15" t="s">
        <v>1</v>
      </c>
      <c r="D424" s="15" t="s">
        <v>1</v>
      </c>
      <c r="E424" s="15" t="s">
        <v>1</v>
      </c>
    </row>
    <row r="425" spans="1:10" s="20" customFormat="1" x14ac:dyDescent="0.25">
      <c r="A425" s="47"/>
      <c r="B425" s="18" t="s">
        <v>99</v>
      </c>
      <c r="C425" s="2">
        <v>305000</v>
      </c>
      <c r="D425" s="47" t="s">
        <v>1</v>
      </c>
      <c r="E425" s="3">
        <v>305244</v>
      </c>
    </row>
    <row r="426" spans="1:10" s="20" customFormat="1" x14ac:dyDescent="0.25">
      <c r="A426" s="108" t="s">
        <v>100</v>
      </c>
      <c r="B426" s="108"/>
      <c r="C426" s="15" t="s">
        <v>1</v>
      </c>
      <c r="D426" s="15" t="s">
        <v>1</v>
      </c>
      <c r="E426" s="15" t="s">
        <v>1</v>
      </c>
    </row>
    <row r="427" spans="1:10" s="20" customFormat="1" x14ac:dyDescent="0.25">
      <c r="A427" s="47"/>
      <c r="B427" s="18" t="s">
        <v>101</v>
      </c>
      <c r="C427" s="2">
        <v>395000</v>
      </c>
      <c r="D427" s="47" t="s">
        <v>1</v>
      </c>
      <c r="E427" s="3">
        <v>397887</v>
      </c>
    </row>
    <row r="428" spans="1:10" s="20" customFormat="1" x14ac:dyDescent="0.25">
      <c r="A428" s="106" t="s">
        <v>279</v>
      </c>
      <c r="B428" s="106"/>
      <c r="C428" s="2"/>
      <c r="D428" s="47"/>
      <c r="E428" s="3"/>
    </row>
    <row r="429" spans="1:10" s="20" customFormat="1" x14ac:dyDescent="0.25">
      <c r="A429" s="47"/>
      <c r="B429" s="18" t="s">
        <v>280</v>
      </c>
      <c r="C429" s="2"/>
      <c r="D429" s="47"/>
      <c r="E429" s="3"/>
    </row>
    <row r="430" spans="1:10" s="20" customFormat="1" x14ac:dyDescent="0.25">
      <c r="A430" s="47"/>
      <c r="B430" s="35" t="s">
        <v>281</v>
      </c>
      <c r="C430" s="37">
        <v>425000</v>
      </c>
      <c r="D430" s="49" t="s">
        <v>1</v>
      </c>
      <c r="E430" s="38">
        <v>425000</v>
      </c>
    </row>
    <row r="431" spans="1:10" s="20" customFormat="1" x14ac:dyDescent="0.25">
      <c r="A431" s="47" t="s">
        <v>1</v>
      </c>
      <c r="B431" s="47" t="s">
        <v>1</v>
      </c>
      <c r="C431" s="47" t="s">
        <v>1</v>
      </c>
      <c r="D431" s="47" t="s">
        <v>1</v>
      </c>
      <c r="E431" s="4">
        <f>SUM(E416:E430)</f>
        <v>3244380</v>
      </c>
      <c r="H431" s="26">
        <f>E431/$E$447</f>
        <v>4.9187085317787385E-2</v>
      </c>
    </row>
    <row r="432" spans="1:10" s="20" customFormat="1" x14ac:dyDescent="0.25">
      <c r="A432" s="107" t="s">
        <v>423</v>
      </c>
      <c r="B432" s="107"/>
      <c r="C432" s="47"/>
      <c r="D432" s="47"/>
      <c r="E432" s="30"/>
      <c r="H432" s="26"/>
    </row>
    <row r="433" spans="1:8" s="20" customFormat="1" x14ac:dyDescent="0.25">
      <c r="A433" s="106" t="s">
        <v>282</v>
      </c>
      <c r="B433" s="106"/>
      <c r="C433" s="47"/>
      <c r="D433" s="47"/>
      <c r="E433" s="30"/>
      <c r="H433" s="26"/>
    </row>
    <row r="434" spans="1:8" s="20" customFormat="1" x14ac:dyDescent="0.25">
      <c r="A434" s="49"/>
      <c r="B434" s="35" t="s">
        <v>283</v>
      </c>
      <c r="C434" s="36">
        <v>250000</v>
      </c>
      <c r="D434" s="47" t="s">
        <v>1</v>
      </c>
      <c r="E434" s="30">
        <v>250509</v>
      </c>
      <c r="H434" s="26">
        <f>E434/$E$447</f>
        <v>3.7978928349557081E-3</v>
      </c>
    </row>
    <row r="435" spans="1:8" s="20" customFormat="1" x14ac:dyDescent="0.25">
      <c r="A435" s="47"/>
      <c r="B435" s="47"/>
      <c r="C435" s="47"/>
      <c r="D435" s="47"/>
      <c r="E435" s="45"/>
      <c r="H435" s="26"/>
    </row>
    <row r="436" spans="1:8" x14ac:dyDescent="0.25">
      <c r="A436" s="109" t="s">
        <v>6</v>
      </c>
      <c r="B436" s="109"/>
      <c r="C436" s="47" t="s">
        <v>1</v>
      </c>
      <c r="D436" s="47" t="s">
        <v>1</v>
      </c>
      <c r="E436" s="16" t="s">
        <v>1</v>
      </c>
    </row>
    <row r="437" spans="1:8" x14ac:dyDescent="0.25">
      <c r="A437" s="112" t="s">
        <v>395</v>
      </c>
      <c r="B437" s="112"/>
      <c r="C437" s="47" t="s">
        <v>1</v>
      </c>
      <c r="D437" s="47" t="s">
        <v>1</v>
      </c>
      <c r="E437" s="84">
        <f>E17+E30+E63+E74+E78+E86+E95+E105+E108+E143+E156+E159+E167+E174+E186+E193+E203+E207+E212+E221+E224+E254+E265+E271+E279+E282+E300+E315+E319+E324+E338+E397+E407+E411+E431+E434</f>
        <v>65265763</v>
      </c>
      <c r="H437" s="26">
        <f>E437/$E$447</f>
        <v>0.98947492371778001</v>
      </c>
    </row>
    <row r="438" spans="1:8" x14ac:dyDescent="0.25">
      <c r="A438" s="47" t="s">
        <v>1</v>
      </c>
      <c r="B438" s="47" t="s">
        <v>1</v>
      </c>
      <c r="C438" s="47" t="s">
        <v>1</v>
      </c>
      <c r="D438" s="47" t="s">
        <v>1</v>
      </c>
      <c r="E438" s="16" t="s">
        <v>1</v>
      </c>
    </row>
    <row r="439" spans="1:8" x14ac:dyDescent="0.25">
      <c r="A439" s="109" t="s">
        <v>396</v>
      </c>
      <c r="B439" s="109"/>
      <c r="C439" s="46" t="s">
        <v>302</v>
      </c>
      <c r="D439" s="15" t="s">
        <v>1</v>
      </c>
      <c r="E439" s="15" t="s">
        <v>1</v>
      </c>
    </row>
    <row r="440" spans="1:8" x14ac:dyDescent="0.25">
      <c r="A440" s="108" t="s">
        <v>405</v>
      </c>
      <c r="B440" s="108"/>
      <c r="C440" s="5"/>
      <c r="D440" s="15"/>
      <c r="E440" s="5"/>
    </row>
    <row r="441" spans="1:8" x14ac:dyDescent="0.25">
      <c r="A441" s="109" t="s">
        <v>201</v>
      </c>
      <c r="B441" s="109"/>
      <c r="C441" s="47" t="s">
        <v>1</v>
      </c>
      <c r="D441" s="47" t="s">
        <v>1</v>
      </c>
      <c r="E441" s="16" t="s">
        <v>1</v>
      </c>
    </row>
    <row r="442" spans="1:8" x14ac:dyDescent="0.25">
      <c r="A442" s="112" t="s">
        <v>406</v>
      </c>
      <c r="B442" s="112"/>
      <c r="C442" s="22">
        <v>492354</v>
      </c>
      <c r="D442" s="47" t="s">
        <v>1</v>
      </c>
      <c r="E442" s="8">
        <v>492354</v>
      </c>
      <c r="H442" s="25">
        <f>E442/$E$447</f>
        <v>7.4644333291889022E-3</v>
      </c>
    </row>
    <row r="443" spans="1:8" x14ac:dyDescent="0.25">
      <c r="A443" s="47" t="s">
        <v>1</v>
      </c>
      <c r="B443" s="47" t="s">
        <v>1</v>
      </c>
      <c r="C443" s="47" t="s">
        <v>1</v>
      </c>
      <c r="D443" s="47" t="s">
        <v>1</v>
      </c>
      <c r="E443" s="16" t="s">
        <v>1</v>
      </c>
    </row>
    <row r="444" spans="1:8" x14ac:dyDescent="0.25">
      <c r="A444" s="109" t="s">
        <v>397</v>
      </c>
      <c r="B444" s="109"/>
      <c r="C444" s="47" t="s">
        <v>1</v>
      </c>
      <c r="D444" s="47" t="s">
        <v>1</v>
      </c>
      <c r="E444" s="16" t="s">
        <v>1</v>
      </c>
    </row>
    <row r="445" spans="1:8" x14ac:dyDescent="0.25">
      <c r="A445" s="112" t="s">
        <v>398</v>
      </c>
      <c r="B445" s="112"/>
      <c r="C445" s="47" t="s">
        <v>1</v>
      </c>
      <c r="D445" s="47" t="s">
        <v>1</v>
      </c>
      <c r="E445" s="9">
        <v>65758117</v>
      </c>
    </row>
    <row r="446" spans="1:8" x14ac:dyDescent="0.25">
      <c r="A446" s="109" t="s">
        <v>399</v>
      </c>
      <c r="B446" s="109"/>
      <c r="C446" s="47" t="s">
        <v>1</v>
      </c>
      <c r="D446" s="47" t="s">
        <v>1</v>
      </c>
      <c r="E446" s="10">
        <v>201880</v>
      </c>
    </row>
    <row r="447" spans="1:8" ht="15.75" thickBot="1" x14ac:dyDescent="0.3">
      <c r="A447" s="109" t="s">
        <v>7</v>
      </c>
      <c r="B447" s="109"/>
      <c r="C447" s="47" t="s">
        <v>1</v>
      </c>
      <c r="D447" s="47" t="s">
        <v>1</v>
      </c>
      <c r="E447" s="11">
        <f>SUM(E445:E446)</f>
        <v>65959997</v>
      </c>
    </row>
    <row r="448" spans="1:8" ht="15.75" thickTop="1" x14ac:dyDescent="0.25">
      <c r="A448" s="111" t="s">
        <v>8</v>
      </c>
      <c r="B448" s="111"/>
      <c r="C448" s="111"/>
      <c r="D448" s="111"/>
      <c r="E448" s="111"/>
    </row>
    <row r="449" spans="1:11" ht="36.75" customHeight="1" x14ac:dyDescent="0.25">
      <c r="A449" s="85" t="s">
        <v>102</v>
      </c>
      <c r="B449" s="121" t="s">
        <v>404</v>
      </c>
      <c r="C449" s="121"/>
      <c r="D449" s="121"/>
      <c r="E449" s="121"/>
      <c r="H449" s="39">
        <f>7030164/E447</f>
        <v>0.10658223650313386</v>
      </c>
      <c r="J449">
        <f ca="1">SUM(J6:J449)</f>
        <v>0</v>
      </c>
    </row>
    <row r="450" spans="1:11" ht="26.25" customHeight="1" x14ac:dyDescent="0.25">
      <c r="A450" s="85" t="s">
        <v>181</v>
      </c>
      <c r="B450" s="121" t="s">
        <v>402</v>
      </c>
      <c r="C450" s="121"/>
      <c r="D450" s="121"/>
      <c r="E450" s="121"/>
      <c r="H450" s="39">
        <f>5733471/E447</f>
        <v>8.6923457561709716E-2</v>
      </c>
      <c r="K450" s="81">
        <f>SUM(K6:K449)</f>
        <v>5733471</v>
      </c>
    </row>
    <row r="451" spans="1:11" x14ac:dyDescent="0.25">
      <c r="A451" s="85" t="s">
        <v>182</v>
      </c>
      <c r="B451" s="121" t="s">
        <v>304</v>
      </c>
      <c r="C451" s="121"/>
      <c r="D451" s="121"/>
      <c r="E451" s="121"/>
    </row>
    <row r="452" spans="1:11" x14ac:dyDescent="0.25">
      <c r="A452" s="85" t="s">
        <v>305</v>
      </c>
      <c r="B452" s="105" t="s">
        <v>400</v>
      </c>
      <c r="C452" s="105"/>
      <c r="D452" s="105"/>
      <c r="E452" s="105"/>
    </row>
    <row r="453" spans="1:11" x14ac:dyDescent="0.25">
      <c r="A453" s="85" t="s">
        <v>183</v>
      </c>
      <c r="B453" s="106" t="s">
        <v>401</v>
      </c>
      <c r="C453" s="106"/>
    </row>
    <row r="454" spans="1:11" x14ac:dyDescent="0.25">
      <c r="A454" s="85"/>
    </row>
    <row r="455" spans="1:11" x14ac:dyDescent="0.25">
      <c r="B455" s="92" t="s">
        <v>424</v>
      </c>
      <c r="C455" s="93"/>
      <c r="D455" s="93"/>
      <c r="E455" s="93"/>
      <c r="F455" s="87"/>
    </row>
    <row r="456" spans="1:11" ht="47.25" customHeight="1" x14ac:dyDescent="0.25">
      <c r="B456" s="104" t="s">
        <v>425</v>
      </c>
      <c r="C456" s="104"/>
      <c r="D456" s="104"/>
      <c r="E456" s="104"/>
      <c r="F456" s="87"/>
    </row>
    <row r="457" spans="1:11" ht="22.5" customHeight="1" x14ac:dyDescent="0.25">
      <c r="B457" s="104" t="s">
        <v>426</v>
      </c>
      <c r="C457" s="104"/>
      <c r="D457" s="104"/>
      <c r="E457" s="104"/>
      <c r="F457" s="88"/>
    </row>
    <row r="458" spans="1:11" ht="36.75" customHeight="1" x14ac:dyDescent="0.25">
      <c r="B458" s="104" t="s">
        <v>427</v>
      </c>
      <c r="C458" s="104"/>
      <c r="D458" s="104"/>
      <c r="E458" s="104"/>
      <c r="F458" s="89"/>
    </row>
    <row r="459" spans="1:11" ht="24.75" customHeight="1" x14ac:dyDescent="0.25">
      <c r="B459" s="104" t="s">
        <v>428</v>
      </c>
      <c r="C459" s="104"/>
      <c r="D459" s="104"/>
      <c r="E459" s="104"/>
      <c r="F459" s="91"/>
    </row>
    <row r="460" spans="1:11" x14ac:dyDescent="0.25">
      <c r="B460" s="94"/>
      <c r="C460" s="93"/>
      <c r="D460" s="93"/>
      <c r="E460" s="93"/>
      <c r="F460" s="91"/>
    </row>
    <row r="461" spans="1:11" x14ac:dyDescent="0.25">
      <c r="B461" s="94" t="s">
        <v>429</v>
      </c>
      <c r="C461" s="93"/>
      <c r="D461" s="93"/>
      <c r="E461" s="93"/>
      <c r="F461" s="89"/>
    </row>
    <row r="462" spans="1:11" x14ac:dyDescent="0.25">
      <c r="B462" s="94"/>
      <c r="C462" s="102" t="s">
        <v>430</v>
      </c>
      <c r="D462" s="102" t="s">
        <v>431</v>
      </c>
      <c r="E462" s="102" t="s">
        <v>432</v>
      </c>
      <c r="F462" s="103" t="s">
        <v>433</v>
      </c>
    </row>
    <row r="463" spans="1:11" x14ac:dyDescent="0.25">
      <c r="B463" s="95" t="s">
        <v>434</v>
      </c>
      <c r="C463" s="96">
        <v>0</v>
      </c>
      <c r="D463" s="96">
        <v>65265763</v>
      </c>
      <c r="E463" s="96">
        <v>0</v>
      </c>
      <c r="F463" s="97">
        <f>SUM(C463:E463)</f>
        <v>65265763</v>
      </c>
    </row>
    <row r="464" spans="1:11" x14ac:dyDescent="0.25">
      <c r="B464" s="95" t="s">
        <v>435</v>
      </c>
      <c r="C464" s="98">
        <v>492354</v>
      </c>
      <c r="D464" s="98">
        <v>0</v>
      </c>
      <c r="E464" s="98">
        <v>0</v>
      </c>
      <c r="F464" s="99">
        <f>SUM(C464:E464)</f>
        <v>492354</v>
      </c>
    </row>
    <row r="465" spans="2:6" ht="15.75" thickBot="1" x14ac:dyDescent="0.3">
      <c r="B465" s="95" t="s">
        <v>436</v>
      </c>
      <c r="C465" s="100">
        <f>SUM(C463:C464)</f>
        <v>492354</v>
      </c>
      <c r="D465" s="100">
        <f>SUM(D463:D464)</f>
        <v>65265763</v>
      </c>
      <c r="E465" s="100">
        <f>SUM(E463:E464)</f>
        <v>0</v>
      </c>
      <c r="F465" s="101">
        <f>SUM(C465:E465)</f>
        <v>65758117</v>
      </c>
    </row>
    <row r="466" spans="2:6" ht="15.75" thickTop="1" x14ac:dyDescent="0.25">
      <c r="B466" s="86"/>
      <c r="C466" s="86"/>
      <c r="D466" s="90"/>
      <c r="E466" s="86"/>
      <c r="F466" s="86"/>
    </row>
    <row r="467" spans="2:6" x14ac:dyDescent="0.25">
      <c r="B467" s="94" t="s">
        <v>437</v>
      </c>
      <c r="C467" s="86"/>
      <c r="D467" s="90"/>
      <c r="E467" s="86"/>
      <c r="F467" s="86"/>
    </row>
  </sheetData>
  <mergeCells count="235">
    <mergeCell ref="K303:L303"/>
    <mergeCell ref="I307:J307"/>
    <mergeCell ref="A304:B304"/>
    <mergeCell ref="A308:B308"/>
    <mergeCell ref="A311:B311"/>
    <mergeCell ref="A398:B398"/>
    <mergeCell ref="A401:B401"/>
    <mergeCell ref="A385:B385"/>
    <mergeCell ref="A388:B388"/>
    <mergeCell ref="A365:B365"/>
    <mergeCell ref="A367:B367"/>
    <mergeCell ref="A369:B369"/>
    <mergeCell ref="A395:B395"/>
    <mergeCell ref="A359:B359"/>
    <mergeCell ref="A362:B362"/>
    <mergeCell ref="A348:B348"/>
    <mergeCell ref="A350:B350"/>
    <mergeCell ref="A327:B327"/>
    <mergeCell ref="A339:B339"/>
    <mergeCell ref="A336:B336"/>
    <mergeCell ref="N293:O293"/>
    <mergeCell ref="L281:M281"/>
    <mergeCell ref="L231:M231"/>
    <mergeCell ref="A234:B234"/>
    <mergeCell ref="A237:B237"/>
    <mergeCell ref="A239:B239"/>
    <mergeCell ref="A322:B322"/>
    <mergeCell ref="A326:B326"/>
    <mergeCell ref="A313:B313"/>
    <mergeCell ref="A302:B302"/>
    <mergeCell ref="A306:B306"/>
    <mergeCell ref="A301:B301"/>
    <mergeCell ref="A321:B321"/>
    <mergeCell ref="A297:B297"/>
    <mergeCell ref="A316:B316"/>
    <mergeCell ref="A317:B317"/>
    <mergeCell ref="A294:B294"/>
    <mergeCell ref="L290:M290"/>
    <mergeCell ref="A281:B281"/>
    <mergeCell ref="A284:B284"/>
    <mergeCell ref="A288:B288"/>
    <mergeCell ref="A272:B272"/>
    <mergeCell ref="A276:B276"/>
    <mergeCell ref="A280:B280"/>
    <mergeCell ref="L270:M270"/>
    <mergeCell ref="A110:B110"/>
    <mergeCell ref="A111:B111"/>
    <mergeCell ref="M101:N101"/>
    <mergeCell ref="A117:B117"/>
    <mergeCell ref="A249:B249"/>
    <mergeCell ref="A267:B267"/>
    <mergeCell ref="N219:O219"/>
    <mergeCell ref="A219:B219"/>
    <mergeCell ref="M247:N247"/>
    <mergeCell ref="K254:L254"/>
    <mergeCell ref="M220:N220"/>
    <mergeCell ref="N218:O218"/>
    <mergeCell ref="A194:B194"/>
    <mergeCell ref="A195:B195"/>
    <mergeCell ref="A191:B191"/>
    <mergeCell ref="A188:B188"/>
    <mergeCell ref="A204:B204"/>
    <mergeCell ref="A205:B205"/>
    <mergeCell ref="A209:B209"/>
    <mergeCell ref="A222:B222"/>
    <mergeCell ref="A223:B223"/>
    <mergeCell ref="A230:B230"/>
    <mergeCell ref="A232:B232"/>
    <mergeCell ref="A233:B233"/>
    <mergeCell ref="A244:B244"/>
    <mergeCell ref="A99:B99"/>
    <mergeCell ref="A140:B140"/>
    <mergeCell ref="N121:O121"/>
    <mergeCell ref="A120:B120"/>
    <mergeCell ref="A127:B127"/>
    <mergeCell ref="A115:B115"/>
    <mergeCell ref="A113:B113"/>
    <mergeCell ref="A130:B130"/>
    <mergeCell ref="A133:B133"/>
    <mergeCell ref="O139:P139"/>
    <mergeCell ref="A291:B291"/>
    <mergeCell ref="A247:B247"/>
    <mergeCell ref="A251:B251"/>
    <mergeCell ref="A226:B226"/>
    <mergeCell ref="A343:B343"/>
    <mergeCell ref="A329:B329"/>
    <mergeCell ref="A332:B332"/>
    <mergeCell ref="A334:B334"/>
    <mergeCell ref="A414:B414"/>
    <mergeCell ref="A255:B255"/>
    <mergeCell ref="A256:B256"/>
    <mergeCell ref="A266:B266"/>
    <mergeCell ref="A269:B269"/>
    <mergeCell ref="A158:B158"/>
    <mergeCell ref="A161:B161"/>
    <mergeCell ref="A210:B210"/>
    <mergeCell ref="A215:B215"/>
    <mergeCell ref="O192:P192"/>
    <mergeCell ref="O193:P193"/>
    <mergeCell ref="N214:O214"/>
    <mergeCell ref="O197:P197"/>
    <mergeCell ref="L166:M166"/>
    <mergeCell ref="N172:O172"/>
    <mergeCell ref="A183:B183"/>
    <mergeCell ref="A157:B157"/>
    <mergeCell ref="M141:N141"/>
    <mergeCell ref="M138:N138"/>
    <mergeCell ref="A135:B135"/>
    <mergeCell ref="O143:P143"/>
    <mergeCell ref="M154:N154"/>
    <mergeCell ref="P154:Q154"/>
    <mergeCell ref="M153:N153"/>
    <mergeCell ref="N120:O120"/>
    <mergeCell ref="P140:Q140"/>
    <mergeCell ref="P138:Q138"/>
    <mergeCell ref="A144:B144"/>
    <mergeCell ref="A147:B147"/>
    <mergeCell ref="A18:B18"/>
    <mergeCell ref="A23:B23"/>
    <mergeCell ref="A53:B53"/>
    <mergeCell ref="A64:B64"/>
    <mergeCell ref="A67:B67"/>
    <mergeCell ref="M54:N54"/>
    <mergeCell ref="L21:M21"/>
    <mergeCell ref="L64:M64"/>
    <mergeCell ref="A32:B32"/>
    <mergeCell ref="A37:B37"/>
    <mergeCell ref="A1:C1"/>
    <mergeCell ref="A2:C2"/>
    <mergeCell ref="A3:C3"/>
    <mergeCell ref="A4:C4"/>
    <mergeCell ref="A5:B5"/>
    <mergeCell ref="A6:B6"/>
    <mergeCell ref="A7:B7"/>
    <mergeCell ref="A8:B8"/>
    <mergeCell ref="A15:B15"/>
    <mergeCell ref="A11:B11"/>
    <mergeCell ref="A13:B13"/>
    <mergeCell ref="A45:B45"/>
    <mergeCell ref="A47:B47"/>
    <mergeCell ref="A49:B49"/>
    <mergeCell ref="A55:B55"/>
    <mergeCell ref="O25:P25"/>
    <mergeCell ref="A25:B25"/>
    <mergeCell ref="A19:B19"/>
    <mergeCell ref="A21:B21"/>
    <mergeCell ref="A31:B31"/>
    <mergeCell ref="A40:B40"/>
    <mergeCell ref="A42:B42"/>
    <mergeCell ref="A354:B354"/>
    <mergeCell ref="A51:B51"/>
    <mergeCell ref="A61:B61"/>
    <mergeCell ref="A57:B57"/>
    <mergeCell ref="L82:M82"/>
    <mergeCell ref="A96:B96"/>
    <mergeCell ref="A87:B87"/>
    <mergeCell ref="L69:M69"/>
    <mergeCell ref="A88:B88"/>
    <mergeCell ref="L81:M81"/>
    <mergeCell ref="A90:B90"/>
    <mergeCell ref="K84:L84"/>
    <mergeCell ref="K88:L88"/>
    <mergeCell ref="L94:M94"/>
    <mergeCell ref="L74:M74"/>
    <mergeCell ref="M91:N91"/>
    <mergeCell ref="L93:M93"/>
    <mergeCell ref="A59:B59"/>
    <mergeCell ref="A75:B75"/>
    <mergeCell ref="A164:B164"/>
    <mergeCell ref="N140:O140"/>
    <mergeCell ref="A137:B137"/>
    <mergeCell ref="A152:B152"/>
    <mergeCell ref="A154:B154"/>
    <mergeCell ref="A356:B356"/>
    <mergeCell ref="A371:B371"/>
    <mergeCell ref="A65:B65"/>
    <mergeCell ref="A71:B71"/>
    <mergeCell ref="A102:B102"/>
    <mergeCell ref="A106:B106"/>
    <mergeCell ref="A107:B107"/>
    <mergeCell ref="A124:B124"/>
    <mergeCell ref="A162:B162"/>
    <mergeCell ref="A200:B200"/>
    <mergeCell ref="A69:B69"/>
    <mergeCell ref="A97:B97"/>
    <mergeCell ref="A80:B80"/>
    <mergeCell ref="A81:B81"/>
    <mergeCell ref="A84:B84"/>
    <mergeCell ref="A180:B180"/>
    <mergeCell ref="A187:B187"/>
    <mergeCell ref="A168:B168"/>
    <mergeCell ref="A172:B172"/>
    <mergeCell ref="A175:B175"/>
    <mergeCell ref="A178:B178"/>
    <mergeCell ref="A214:B214"/>
    <mergeCell ref="A217:B217"/>
    <mergeCell ref="A346:B346"/>
    <mergeCell ref="A373:B373"/>
    <mergeCell ref="A376:B376"/>
    <mergeCell ref="A378:B378"/>
    <mergeCell ref="A380:B380"/>
    <mergeCell ref="A424:B424"/>
    <mergeCell ref="A426:B426"/>
    <mergeCell ref="A413:B413"/>
    <mergeCell ref="A419:B419"/>
    <mergeCell ref="A404:B404"/>
    <mergeCell ref="A408:B408"/>
    <mergeCell ref="A409:B409"/>
    <mergeCell ref="A412:B412"/>
    <mergeCell ref="A393:B393"/>
    <mergeCell ref="A383:B383"/>
    <mergeCell ref="B459:E459"/>
    <mergeCell ref="B456:E456"/>
    <mergeCell ref="B457:E457"/>
    <mergeCell ref="B458:E458"/>
    <mergeCell ref="B452:E452"/>
    <mergeCell ref="A390:B390"/>
    <mergeCell ref="A428:B428"/>
    <mergeCell ref="A432:B432"/>
    <mergeCell ref="A433:B433"/>
    <mergeCell ref="A448:E448"/>
    <mergeCell ref="A442:B442"/>
    <mergeCell ref="A444:B444"/>
    <mergeCell ref="A445:B445"/>
    <mergeCell ref="A446:B446"/>
    <mergeCell ref="A447:B447"/>
    <mergeCell ref="A436:B436"/>
    <mergeCell ref="A437:B437"/>
    <mergeCell ref="A439:B439"/>
    <mergeCell ref="A440:B440"/>
    <mergeCell ref="A441:B441"/>
    <mergeCell ref="B450:E450"/>
    <mergeCell ref="B451:E451"/>
    <mergeCell ref="B453:C453"/>
    <mergeCell ref="B449:E449"/>
  </mergeCells>
  <pageMargins left="0.7" right="0.7" top="0.75" bottom="0.75" header="0.3" footer="0.3"/>
  <pageSetup scale="74" fitToHeight="8" orientation="portrait" r:id="rId1"/>
  <rowBreaks count="6" manualBreakCount="6">
    <brk id="63" max="5" man="1"/>
    <brk id="126" max="5" man="1"/>
    <brk id="182" max="5" man="1"/>
    <brk id="243" max="5" man="1"/>
    <brk id="315" max="5" man="1"/>
    <brk id="438" max="5"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SOI</vt:lpstr>
      <vt:lpstr>SOI!Print_Area</vt:lpstr>
    </vt:vector>
  </TitlesOfParts>
  <Company>USBANK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Mittelstadt, Mike G</dc:creator>
  <cp:lastModifiedBy>Schafer, Douglas M</cp:lastModifiedBy>
  <cp:lastPrinted>2023-01-26T16:30:24Z</cp:lastPrinted>
  <dcterms:created xsi:type="dcterms:W3CDTF">2017-11-28T18:13:47Z</dcterms:created>
  <dcterms:modified xsi:type="dcterms:W3CDTF">2023-07-19T19:43:20Z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fluence_values_in_ones">
    <vt:bool>false</vt:bool>
  </property>
  <property fmtid="{D5CDD505-2E9C-101B-9397-08002B2CF9AE}" pid="3" name="Exclude_footnotes">
    <vt:bool>false</vt:bool>
  </property>
  <property fmtid="{D5CDD505-2E9C-101B-9397-08002B2CF9AE}" pid="4" name="Show_Performance">
    <vt:bool>false</vt:bool>
  </property>
  <property fmtid="{D5CDD505-2E9C-101B-9397-08002B2CF9AE}" pid="5" name="Force_DDRSRefresh">
    <vt:bool>false</vt:bool>
  </property>
</Properties>
</file>